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RESUPUESTOS\EJERCICIO 2018\2018  REPORTES\2 0 1 8         R E P O R T E S\TRIMESTRALES\I A T  2018\2o TRIMESTRE 2018\"/>
    </mc:Choice>
  </mc:AlternateContent>
  <bookViews>
    <workbookView xWindow="0" yWindow="0" windowWidth="28800" windowHeight="11820" tabRatio="859" activeTab="7"/>
  </bookViews>
  <sheets>
    <sheet name="Caratula" sheetId="65" r:id="rId1"/>
    <sheet name="ECG-1" sheetId="139" r:id="rId2"/>
    <sheet name="ECG-2" sheetId="48" r:id="rId3"/>
    <sheet name="EPC" sheetId="54" r:id="rId4"/>
    <sheet name="APP-1" sheetId="8" r:id="rId5"/>
    <sheet name="APP-2" sheetId="140" r:id="rId6"/>
    <sheet name=" APP-3 (15O280)" sheetId="80" r:id="rId7"/>
    <sheet name="APP-3 (25A183)" sheetId="111" r:id="rId8"/>
    <sheet name="APP-3 (25MY75)" sheetId="107" r:id="rId9"/>
    <sheet name="APP-3 (25P180)" sheetId="108" r:id="rId10"/>
    <sheet name="APP-3 (25P280)" sheetId="109" r:id="rId11"/>
    <sheet name="APP-3 (25P680)" sheetId="110" r:id="rId12"/>
    <sheet name="APP-3 (25P683)" sheetId="112" r:id="rId13"/>
    <sheet name="APP-4 (15O280)" sheetId="138" r:id="rId14"/>
    <sheet name="APP-4 (25A183)" sheetId="120" r:id="rId15"/>
    <sheet name="APP-4 (25MY75)" sheetId="121" r:id="rId16"/>
    <sheet name="APP-4 (25P180)" sheetId="122" r:id="rId17"/>
    <sheet name="APP-4 (25P280)" sheetId="123" r:id="rId18"/>
    <sheet name="APP-4 (25P680)" sheetId="124" r:id="rId19"/>
    <sheet name="APP-4 (25P683)" sheetId="125" r:id="rId20"/>
    <sheet name=" AR (1)" sheetId="88" r:id="rId21"/>
    <sheet name="AR (2)" sheetId="103" r:id="rId22"/>
    <sheet name="AR (3)" sheetId="104" r:id="rId23"/>
    <sheet name="AR (4)" sheetId="105" r:id="rId24"/>
    <sheet name="AR (5)" sheetId="106" r:id="rId25"/>
    <sheet name="RCR" sheetId="100" r:id="rId26"/>
    <sheet name="PPI" sheetId="126" r:id="rId27"/>
    <sheet name="IAPP" sheetId="127" r:id="rId28"/>
    <sheet name="EAP" sheetId="128" r:id="rId29"/>
    <sheet name="ADS-1" sheetId="129" r:id="rId30"/>
    <sheet name="ADS-2" sheetId="130" r:id="rId31"/>
    <sheet name="SAP" sheetId="131" r:id="rId32"/>
    <sheet name="FIC" sheetId="132" r:id="rId33"/>
    <sheet name="AUR" sheetId="133" r:id="rId34"/>
    <sheet name="PPD" sheetId="134" r:id="rId35"/>
    <sheet name="APR-1" sheetId="135" r:id="rId36"/>
    <sheet name="APR-2" sheetId="136" r:id="rId37"/>
    <sheet name="Formato 6d" sheetId="137"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 localSheetId="26">[2]INICIO!$Y$166:$Y$186</definedName>
    <definedName name="_______EJE1" localSheetId="25">[3]INICIO!$Y$166:$Y$186</definedName>
    <definedName name="_______EJE1">[4]INICIO!$Y$166:$Y$186</definedName>
    <definedName name="_______EJE2" localSheetId="26">[2]INICIO!$Y$188:$Y$229</definedName>
    <definedName name="_______EJE2" localSheetId="25">[3]INICIO!$Y$188:$Y$229</definedName>
    <definedName name="_______EJE2">[4]INICIO!$Y$188:$Y$229</definedName>
    <definedName name="_______EJE3" localSheetId="26">[2]INICIO!$Y$231:$Y$247</definedName>
    <definedName name="_______EJE3" localSheetId="25">[3]INICIO!$Y$231:$Y$247</definedName>
    <definedName name="_______EJE3">[4]INICIO!$Y$231:$Y$247</definedName>
    <definedName name="_______EJE4" localSheetId="26">[2]INICIO!$Y$249:$Y$272</definedName>
    <definedName name="_______EJE4" localSheetId="25">[3]INICIO!$Y$249:$Y$272</definedName>
    <definedName name="_______EJE4">[4]INICIO!$Y$249:$Y$272</definedName>
    <definedName name="_______EJE5" localSheetId="26">[2]INICIO!$Y$274:$Y$287</definedName>
    <definedName name="_______EJE5" localSheetId="25">[3]INICIO!$Y$274:$Y$287</definedName>
    <definedName name="_______EJE5">[4]INICIO!$Y$274:$Y$287</definedName>
    <definedName name="_______EJE6" localSheetId="26">[2]INICIO!$Y$289:$Y$314</definedName>
    <definedName name="_______EJE6" localSheetId="25">[3]INICIO!$Y$289:$Y$314</definedName>
    <definedName name="_______EJE6">[4]INICIO!$Y$289:$Y$314</definedName>
    <definedName name="_______EJE7" localSheetId="26">[2]INICIO!$Y$316:$Y$356</definedName>
    <definedName name="_______EJE7" localSheetId="25">[3]INICIO!$Y$316:$Y$356</definedName>
    <definedName name="_______EJE7">[4]INICIO!$Y$316:$Y$356</definedName>
    <definedName name="______EJE1" localSheetId="26">[2]INICIO!$Y$166:$Y$186</definedName>
    <definedName name="______EJE1" localSheetId="25">[3]INICIO!$Y$166:$Y$186</definedName>
    <definedName name="______EJE1">[4]INICIO!$Y$166:$Y$186</definedName>
    <definedName name="______EJE2" localSheetId="26">[2]INICIO!$Y$188:$Y$229</definedName>
    <definedName name="______EJE2" localSheetId="25">[3]INICIO!$Y$188:$Y$229</definedName>
    <definedName name="______EJE2">[4]INICIO!$Y$188:$Y$229</definedName>
    <definedName name="______EJE3" localSheetId="26">[2]INICIO!$Y$231:$Y$247</definedName>
    <definedName name="______EJE3" localSheetId="25">[3]INICIO!$Y$231:$Y$247</definedName>
    <definedName name="______EJE3">[4]INICIO!$Y$231:$Y$247</definedName>
    <definedName name="______EJE4" localSheetId="26">[2]INICIO!$Y$249:$Y$272</definedName>
    <definedName name="______EJE4" localSheetId="25">[3]INICIO!$Y$249:$Y$272</definedName>
    <definedName name="______EJE4">[4]INICIO!$Y$249:$Y$272</definedName>
    <definedName name="______EJE5" localSheetId="26">[2]INICIO!$Y$274:$Y$287</definedName>
    <definedName name="______EJE5" localSheetId="25">[3]INICIO!$Y$274:$Y$287</definedName>
    <definedName name="______EJE5">[4]INICIO!$Y$274:$Y$287</definedName>
    <definedName name="______EJE6" localSheetId="26">[2]INICIO!$Y$289:$Y$314</definedName>
    <definedName name="______EJE6" localSheetId="25">[3]INICIO!$Y$289:$Y$314</definedName>
    <definedName name="______EJE6">[4]INICIO!$Y$289:$Y$314</definedName>
    <definedName name="______EJE7" localSheetId="26">[2]INICIO!$Y$316:$Y$356</definedName>
    <definedName name="______EJE7" localSheetId="25">[3]INICIO!$Y$316:$Y$356</definedName>
    <definedName name="______EJE7">[4]INICIO!$Y$316:$Y$356</definedName>
    <definedName name="_____EJE1" localSheetId="26">[2]INICIO!$Y$166:$Y$186</definedName>
    <definedName name="_____EJE1" localSheetId="25">[3]INICIO!$Y$166:$Y$186</definedName>
    <definedName name="_____EJE1">[4]INICIO!$Y$166:$Y$186</definedName>
    <definedName name="_____EJE2" localSheetId="26">[2]INICIO!$Y$188:$Y$229</definedName>
    <definedName name="_____EJE2" localSheetId="25">[3]INICIO!$Y$188:$Y$229</definedName>
    <definedName name="_____EJE2">[4]INICIO!$Y$188:$Y$229</definedName>
    <definedName name="_____EJE3" localSheetId="26">[2]INICIO!$Y$231:$Y$247</definedName>
    <definedName name="_____EJE3" localSheetId="25">[3]INICIO!$Y$231:$Y$247</definedName>
    <definedName name="_____EJE3">[4]INICIO!$Y$231:$Y$247</definedName>
    <definedName name="_____EJE4" localSheetId="26">[2]INICIO!$Y$249:$Y$272</definedName>
    <definedName name="_____EJE4" localSheetId="25">[3]INICIO!$Y$249:$Y$272</definedName>
    <definedName name="_____EJE4">[4]INICIO!$Y$249:$Y$272</definedName>
    <definedName name="_____EJE5" localSheetId="26">[2]INICIO!$Y$274:$Y$287</definedName>
    <definedName name="_____EJE5" localSheetId="25">[3]INICIO!$Y$274:$Y$287</definedName>
    <definedName name="_____EJE5">[4]INICIO!$Y$274:$Y$287</definedName>
    <definedName name="_____EJE6" localSheetId="26">[2]INICIO!$Y$289:$Y$314</definedName>
    <definedName name="_____EJE6" localSheetId="25">[3]INICIO!$Y$289:$Y$314</definedName>
    <definedName name="_____EJE6">[4]INICIO!$Y$289:$Y$314</definedName>
    <definedName name="_____EJE7" localSheetId="26">[2]INICIO!$Y$316:$Y$356</definedName>
    <definedName name="_____EJE7" localSheetId="25">[3]INICIO!$Y$316:$Y$356</definedName>
    <definedName name="_____EJE7">[4]INICIO!$Y$316:$Y$356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20">[4]INICIO!$Y$166:$Y$186</definedName>
    <definedName name="___EJE1" localSheetId="21">[4]INICIO!$Y$166:$Y$186</definedName>
    <definedName name="___EJE1" localSheetId="22">[4]INICIO!$Y$166:$Y$186</definedName>
    <definedName name="___EJE1" localSheetId="23">[4]INICIO!$Y$166:$Y$186</definedName>
    <definedName name="___EJE1" localSheetId="24">[4]INICIO!$Y$166:$Y$186</definedName>
    <definedName name="___EJE1" localSheetId="26">[2]INICIO!$Y$166:$Y$186</definedName>
    <definedName name="___EJE1" localSheetId="25">[3]INICIO!$Y$166:$Y$186</definedName>
    <definedName name="___EJE1">[1]INICIO!$Y$166:$Y$186</definedName>
    <definedName name="___EJE2" localSheetId="20">[4]INICIO!$Y$188:$Y$229</definedName>
    <definedName name="___EJE2" localSheetId="21">[4]INICIO!$Y$188:$Y$229</definedName>
    <definedName name="___EJE2" localSheetId="22">[4]INICIO!$Y$188:$Y$229</definedName>
    <definedName name="___EJE2" localSheetId="23">[4]INICIO!$Y$188:$Y$229</definedName>
    <definedName name="___EJE2" localSheetId="24">[4]INICIO!$Y$188:$Y$229</definedName>
    <definedName name="___EJE2" localSheetId="26">[2]INICIO!$Y$188:$Y$229</definedName>
    <definedName name="___EJE2" localSheetId="25">[3]INICIO!$Y$188:$Y$229</definedName>
    <definedName name="___EJE2">[1]INICIO!$Y$188:$Y$229</definedName>
    <definedName name="___EJE3" localSheetId="20">[4]INICIO!$Y$231:$Y$247</definedName>
    <definedName name="___EJE3" localSheetId="21">[4]INICIO!$Y$231:$Y$247</definedName>
    <definedName name="___EJE3" localSheetId="22">[4]INICIO!$Y$231:$Y$247</definedName>
    <definedName name="___EJE3" localSheetId="23">[4]INICIO!$Y$231:$Y$247</definedName>
    <definedName name="___EJE3" localSheetId="24">[4]INICIO!$Y$231:$Y$247</definedName>
    <definedName name="___EJE3" localSheetId="26">[2]INICIO!$Y$231:$Y$247</definedName>
    <definedName name="___EJE3" localSheetId="25">[3]INICIO!$Y$231:$Y$247</definedName>
    <definedName name="___EJE3">[1]INICIO!$Y$231:$Y$247</definedName>
    <definedName name="___EJE4" localSheetId="20">[4]INICIO!$Y$249:$Y$272</definedName>
    <definedName name="___EJE4" localSheetId="21">[4]INICIO!$Y$249:$Y$272</definedName>
    <definedName name="___EJE4" localSheetId="22">[4]INICIO!$Y$249:$Y$272</definedName>
    <definedName name="___EJE4" localSheetId="23">[4]INICIO!$Y$249:$Y$272</definedName>
    <definedName name="___EJE4" localSheetId="24">[4]INICIO!$Y$249:$Y$272</definedName>
    <definedName name="___EJE4" localSheetId="26">[2]INICIO!$Y$249:$Y$272</definedName>
    <definedName name="___EJE4" localSheetId="25">[3]INICIO!$Y$249:$Y$272</definedName>
    <definedName name="___EJE4">[1]INICIO!$Y$249:$Y$272</definedName>
    <definedName name="___EJE5" localSheetId="20">[4]INICIO!$Y$274:$Y$287</definedName>
    <definedName name="___EJE5" localSheetId="21">[4]INICIO!$Y$274:$Y$287</definedName>
    <definedName name="___EJE5" localSheetId="22">[4]INICIO!$Y$274:$Y$287</definedName>
    <definedName name="___EJE5" localSheetId="23">[4]INICIO!$Y$274:$Y$287</definedName>
    <definedName name="___EJE5" localSheetId="24">[4]INICIO!$Y$274:$Y$287</definedName>
    <definedName name="___EJE5" localSheetId="26">[2]INICIO!$Y$274:$Y$287</definedName>
    <definedName name="___EJE5" localSheetId="25">[3]INICIO!$Y$274:$Y$287</definedName>
    <definedName name="___EJE5">[1]INICIO!$Y$274:$Y$287</definedName>
    <definedName name="___EJE6" localSheetId="20">[4]INICIO!$Y$289:$Y$314</definedName>
    <definedName name="___EJE6" localSheetId="21">[4]INICIO!$Y$289:$Y$314</definedName>
    <definedName name="___EJE6" localSheetId="22">[4]INICIO!$Y$289:$Y$314</definedName>
    <definedName name="___EJE6" localSheetId="23">[4]INICIO!$Y$289:$Y$314</definedName>
    <definedName name="___EJE6" localSheetId="24">[4]INICIO!$Y$289:$Y$314</definedName>
    <definedName name="___EJE6" localSheetId="26">[2]INICIO!$Y$289:$Y$314</definedName>
    <definedName name="___EJE6" localSheetId="25">[3]INICIO!$Y$289:$Y$314</definedName>
    <definedName name="___EJE6">[1]INICIO!$Y$289:$Y$314</definedName>
    <definedName name="___EJE7" localSheetId="20">[4]INICIO!$Y$316:$Y$356</definedName>
    <definedName name="___EJE7" localSheetId="21">[4]INICIO!$Y$316:$Y$356</definedName>
    <definedName name="___EJE7" localSheetId="22">[4]INICIO!$Y$316:$Y$356</definedName>
    <definedName name="___EJE7" localSheetId="23">[4]INICIO!$Y$316:$Y$356</definedName>
    <definedName name="___EJE7" localSheetId="24">[4]INICIO!$Y$316:$Y$356</definedName>
    <definedName name="___EJE7" localSheetId="26">[2]INICIO!$Y$316:$Y$356</definedName>
    <definedName name="___EJE7" localSheetId="25">[3]INICIO!$Y$316:$Y$356</definedName>
    <definedName name="___EJE7">[1]INICIO!$Y$316:$Y$356</definedName>
    <definedName name="__EJE1" localSheetId="20">[4]INICIO!$Y$166:$Y$186</definedName>
    <definedName name="__EJE1" localSheetId="21">[4]INICIO!$Y$166:$Y$186</definedName>
    <definedName name="__EJE1" localSheetId="22">[4]INICIO!$Y$166:$Y$186</definedName>
    <definedName name="__EJE1" localSheetId="23">[4]INICIO!$Y$166:$Y$186</definedName>
    <definedName name="__EJE1" localSheetId="24">[4]INICIO!$Y$166:$Y$186</definedName>
    <definedName name="__EJE1" localSheetId="26">[2]INICIO!$Y$166:$Y$186</definedName>
    <definedName name="__EJE1" localSheetId="25">[3]INICIO!$Y$166:$Y$186</definedName>
    <definedName name="__EJE1">[1]INICIO!$Y$166:$Y$186</definedName>
    <definedName name="__EJE2" localSheetId="20">[4]INICIO!$Y$188:$Y$229</definedName>
    <definedName name="__EJE2" localSheetId="21">[4]INICIO!$Y$188:$Y$229</definedName>
    <definedName name="__EJE2" localSheetId="22">[4]INICIO!$Y$188:$Y$229</definedName>
    <definedName name="__EJE2" localSheetId="23">[4]INICIO!$Y$188:$Y$229</definedName>
    <definedName name="__EJE2" localSheetId="24">[4]INICIO!$Y$188:$Y$229</definedName>
    <definedName name="__EJE2" localSheetId="26">[2]INICIO!$Y$188:$Y$229</definedName>
    <definedName name="__EJE2" localSheetId="25">[3]INICIO!$Y$188:$Y$229</definedName>
    <definedName name="__EJE2">[1]INICIO!$Y$188:$Y$229</definedName>
    <definedName name="__EJE3" localSheetId="20">[4]INICIO!$Y$231:$Y$247</definedName>
    <definedName name="__EJE3" localSheetId="21">[4]INICIO!$Y$231:$Y$247</definedName>
    <definedName name="__EJE3" localSheetId="22">[4]INICIO!$Y$231:$Y$247</definedName>
    <definedName name="__EJE3" localSheetId="23">[4]INICIO!$Y$231:$Y$247</definedName>
    <definedName name="__EJE3" localSheetId="24">[4]INICIO!$Y$231:$Y$247</definedName>
    <definedName name="__EJE3" localSheetId="26">[2]INICIO!$Y$231:$Y$247</definedName>
    <definedName name="__EJE3" localSheetId="25">[3]INICIO!$Y$231:$Y$247</definedName>
    <definedName name="__EJE3">[1]INICIO!$Y$231:$Y$247</definedName>
    <definedName name="__EJE4" localSheetId="20">[4]INICIO!$Y$249:$Y$272</definedName>
    <definedName name="__EJE4" localSheetId="21">[4]INICIO!$Y$249:$Y$272</definedName>
    <definedName name="__EJE4" localSheetId="22">[4]INICIO!$Y$249:$Y$272</definedName>
    <definedName name="__EJE4" localSheetId="23">[4]INICIO!$Y$249:$Y$272</definedName>
    <definedName name="__EJE4" localSheetId="24">[4]INICIO!$Y$249:$Y$272</definedName>
    <definedName name="__EJE4" localSheetId="26">[2]INICIO!$Y$249:$Y$272</definedName>
    <definedName name="__EJE4" localSheetId="25">[3]INICIO!$Y$249:$Y$272</definedName>
    <definedName name="__EJE4">[1]INICIO!$Y$249:$Y$272</definedName>
    <definedName name="__EJE5" localSheetId="20">[4]INICIO!$Y$274:$Y$287</definedName>
    <definedName name="__EJE5" localSheetId="21">[4]INICIO!$Y$274:$Y$287</definedName>
    <definedName name="__EJE5" localSheetId="22">[4]INICIO!$Y$274:$Y$287</definedName>
    <definedName name="__EJE5" localSheetId="23">[4]INICIO!$Y$274:$Y$287</definedName>
    <definedName name="__EJE5" localSheetId="24">[4]INICIO!$Y$274:$Y$287</definedName>
    <definedName name="__EJE5" localSheetId="26">[2]INICIO!$Y$274:$Y$287</definedName>
    <definedName name="__EJE5" localSheetId="25">[3]INICIO!$Y$274:$Y$287</definedName>
    <definedName name="__EJE5">[1]INICIO!$Y$274:$Y$287</definedName>
    <definedName name="__EJE6" localSheetId="20">[4]INICIO!$Y$289:$Y$314</definedName>
    <definedName name="__EJE6" localSheetId="21">[4]INICIO!$Y$289:$Y$314</definedName>
    <definedName name="__EJE6" localSheetId="22">[4]INICIO!$Y$289:$Y$314</definedName>
    <definedName name="__EJE6" localSheetId="23">[4]INICIO!$Y$289:$Y$314</definedName>
    <definedName name="__EJE6" localSheetId="24">[4]INICIO!$Y$289:$Y$314</definedName>
    <definedName name="__EJE6" localSheetId="26">[2]INICIO!$Y$289:$Y$314</definedName>
    <definedName name="__EJE6" localSheetId="25">[3]INICIO!$Y$289:$Y$314</definedName>
    <definedName name="__EJE6">[1]INICIO!$Y$289:$Y$314</definedName>
    <definedName name="__EJE7" localSheetId="20">[4]INICIO!$Y$316:$Y$356</definedName>
    <definedName name="__EJE7" localSheetId="21">[4]INICIO!$Y$316:$Y$356</definedName>
    <definedName name="__EJE7" localSheetId="22">[4]INICIO!$Y$316:$Y$356</definedName>
    <definedName name="__EJE7" localSheetId="23">[4]INICIO!$Y$316:$Y$356</definedName>
    <definedName name="__EJE7" localSheetId="24">[4]INICIO!$Y$316:$Y$356</definedName>
    <definedName name="__EJE7" localSheetId="26">[2]INICIO!$Y$316:$Y$356</definedName>
    <definedName name="__EJE7" localSheetId="25">[3]INICIO!$Y$316:$Y$356</definedName>
    <definedName name="__EJE7">[1]INICIO!$Y$316:$Y$356</definedName>
    <definedName name="_EJE1" localSheetId="20">[4]INICIO!$Y$166:$Y$186</definedName>
    <definedName name="_EJE1" localSheetId="21">[4]INICIO!$Y$166:$Y$186</definedName>
    <definedName name="_EJE1" localSheetId="22">[4]INICIO!$Y$166:$Y$186</definedName>
    <definedName name="_EJE1" localSheetId="23">[4]INICIO!$Y$166:$Y$186</definedName>
    <definedName name="_EJE1" localSheetId="24">[4]INICIO!$Y$166:$Y$186</definedName>
    <definedName name="_EJE1" localSheetId="27">[5]INICIO!$Y$166:$Y$186</definedName>
    <definedName name="_EJE1" localSheetId="26">[2]INICIO!$Y$166:$Y$186</definedName>
    <definedName name="_EJE1" localSheetId="25">[3]INICIO!$Y$166:$Y$186</definedName>
    <definedName name="_EJE1">[1]INICIO!$Y$166:$Y$186</definedName>
    <definedName name="_EJE2" localSheetId="20">[4]INICIO!$Y$188:$Y$229</definedName>
    <definedName name="_EJE2" localSheetId="21">[4]INICIO!$Y$188:$Y$229</definedName>
    <definedName name="_EJE2" localSheetId="22">[4]INICIO!$Y$188:$Y$229</definedName>
    <definedName name="_EJE2" localSheetId="23">[4]INICIO!$Y$188:$Y$229</definedName>
    <definedName name="_EJE2" localSheetId="24">[4]INICIO!$Y$188:$Y$229</definedName>
    <definedName name="_EJE2" localSheetId="27">[5]INICIO!$Y$188:$Y$229</definedName>
    <definedName name="_EJE2" localSheetId="26">[2]INICIO!$Y$188:$Y$229</definedName>
    <definedName name="_EJE2" localSheetId="25">[3]INICIO!$Y$188:$Y$229</definedName>
    <definedName name="_EJE2">[1]INICIO!$Y$188:$Y$229</definedName>
    <definedName name="_EJE3" localSheetId="20">[4]INICIO!$Y$231:$Y$247</definedName>
    <definedName name="_EJE3" localSheetId="21">[4]INICIO!$Y$231:$Y$247</definedName>
    <definedName name="_EJE3" localSheetId="22">[4]INICIO!$Y$231:$Y$247</definedName>
    <definedName name="_EJE3" localSheetId="23">[4]INICIO!$Y$231:$Y$247</definedName>
    <definedName name="_EJE3" localSheetId="24">[4]INICIO!$Y$231:$Y$247</definedName>
    <definedName name="_EJE3" localSheetId="27">[5]INICIO!$Y$231:$Y$247</definedName>
    <definedName name="_EJE3" localSheetId="26">[2]INICIO!$Y$231:$Y$247</definedName>
    <definedName name="_EJE3" localSheetId="25">[3]INICIO!$Y$231:$Y$247</definedName>
    <definedName name="_EJE3">[1]INICIO!$Y$231:$Y$247</definedName>
    <definedName name="_EJE4" localSheetId="20">[4]INICIO!$Y$249:$Y$272</definedName>
    <definedName name="_EJE4" localSheetId="21">[4]INICIO!$Y$249:$Y$272</definedName>
    <definedName name="_EJE4" localSheetId="22">[4]INICIO!$Y$249:$Y$272</definedName>
    <definedName name="_EJE4" localSheetId="23">[4]INICIO!$Y$249:$Y$272</definedName>
    <definedName name="_EJE4" localSheetId="24">[4]INICIO!$Y$249:$Y$272</definedName>
    <definedName name="_EJE4" localSheetId="27">[5]INICIO!$Y$249:$Y$272</definedName>
    <definedName name="_EJE4" localSheetId="26">[2]INICIO!$Y$249:$Y$272</definedName>
    <definedName name="_EJE4" localSheetId="25">[3]INICIO!$Y$249:$Y$272</definedName>
    <definedName name="_EJE4">[1]INICIO!$Y$249:$Y$272</definedName>
    <definedName name="_EJE5" localSheetId="20">[4]INICIO!$Y$274:$Y$287</definedName>
    <definedName name="_EJE5" localSheetId="21">[4]INICIO!$Y$274:$Y$287</definedName>
    <definedName name="_EJE5" localSheetId="22">[4]INICIO!$Y$274:$Y$287</definedName>
    <definedName name="_EJE5" localSheetId="23">[4]INICIO!$Y$274:$Y$287</definedName>
    <definedName name="_EJE5" localSheetId="24">[4]INICIO!$Y$274:$Y$287</definedName>
    <definedName name="_EJE5" localSheetId="27">[5]INICIO!$Y$274:$Y$287</definedName>
    <definedName name="_EJE5" localSheetId="26">[2]INICIO!$Y$274:$Y$287</definedName>
    <definedName name="_EJE5" localSheetId="25">[3]INICIO!$Y$274:$Y$287</definedName>
    <definedName name="_EJE5">[1]INICIO!$Y$274:$Y$287</definedName>
    <definedName name="_EJE6" localSheetId="20">[4]INICIO!$Y$289:$Y$314</definedName>
    <definedName name="_EJE6" localSheetId="21">[4]INICIO!$Y$289:$Y$314</definedName>
    <definedName name="_EJE6" localSheetId="22">[4]INICIO!$Y$289:$Y$314</definedName>
    <definedName name="_EJE6" localSheetId="23">[4]INICIO!$Y$289:$Y$314</definedName>
    <definedName name="_EJE6" localSheetId="24">[4]INICIO!$Y$289:$Y$314</definedName>
    <definedName name="_EJE6" localSheetId="27">[5]INICIO!$Y$289:$Y$314</definedName>
    <definedName name="_EJE6" localSheetId="26">[2]INICIO!$Y$289:$Y$314</definedName>
    <definedName name="_EJE6" localSheetId="25">[3]INICIO!$Y$289:$Y$314</definedName>
    <definedName name="_EJE6">[1]INICIO!$Y$289:$Y$314</definedName>
    <definedName name="_EJE7" localSheetId="20">[4]INICIO!$Y$316:$Y$356</definedName>
    <definedName name="_EJE7" localSheetId="21">[4]INICIO!$Y$316:$Y$356</definedName>
    <definedName name="_EJE7" localSheetId="22">[4]INICIO!$Y$316:$Y$356</definedName>
    <definedName name="_EJE7" localSheetId="23">[4]INICIO!$Y$316:$Y$356</definedName>
    <definedName name="_EJE7" localSheetId="24">[4]INICIO!$Y$316:$Y$356</definedName>
    <definedName name="_EJE7" localSheetId="27">[5]INICIO!$Y$316:$Y$356</definedName>
    <definedName name="_EJE7" localSheetId="26">[2]INICIO!$Y$316:$Y$356</definedName>
    <definedName name="_EJE7" localSheetId="25">[3]INICIO!$Y$316:$Y$356</definedName>
    <definedName name="_EJE7">[1]INICIO!$Y$316:$Y$356</definedName>
    <definedName name="_Toc256789589" localSheetId="3">EPC!$A$1</definedName>
    <definedName name="adys_tipo" localSheetId="20">[4]INICIO!$AR$24:$AR$27</definedName>
    <definedName name="adys_tipo" localSheetId="21">[4]INICIO!$AR$24:$AR$27</definedName>
    <definedName name="adys_tipo" localSheetId="22">[4]INICIO!$AR$24:$AR$27</definedName>
    <definedName name="adys_tipo" localSheetId="23">[4]INICIO!$AR$24:$AR$27</definedName>
    <definedName name="adys_tipo" localSheetId="24">[4]INICIO!$AR$24:$AR$27</definedName>
    <definedName name="adys_tipo" localSheetId="27">[5]INICIO!$AR$24:$AR$27</definedName>
    <definedName name="adys_tipo" localSheetId="26">[2]INICIO!$AR$24:$AR$27</definedName>
    <definedName name="adys_tipo" localSheetId="25">[3]INICIO!$AR$24:$AR$27</definedName>
    <definedName name="adys_tipo">[1]INICIO!$AR$24:$AR$27</definedName>
    <definedName name="AI" localSheetId="20">[4]INICIO!$AU$5:$AW$543</definedName>
    <definedName name="AI" localSheetId="21">[4]INICIO!$AU$5:$AW$543</definedName>
    <definedName name="AI" localSheetId="22">[4]INICIO!$AU$5:$AW$543</definedName>
    <definedName name="AI" localSheetId="23">[4]INICIO!$AU$5:$AW$543</definedName>
    <definedName name="AI" localSheetId="24">[4]INICIO!$AU$5:$AW$543</definedName>
    <definedName name="AI" localSheetId="27">[5]INICIO!$AU$5:$AW$543</definedName>
    <definedName name="AI" localSheetId="26">[2]INICIO!$AU$5:$AW$543</definedName>
    <definedName name="AI" localSheetId="25">[3]INICIO!$AU$5:$AW$543</definedName>
    <definedName name="AI">[1]INICIO!$AU$5:$AW$543</definedName>
    <definedName name="_xlnm.Print_Area" localSheetId="6">' APP-3 (15O280)'!$A$1:$U$114</definedName>
    <definedName name="_xlnm.Print_Area" localSheetId="20">' AR (1)'!$A$1:$O$187</definedName>
    <definedName name="_xlnm.Print_Area" localSheetId="7">'APP-3 (25A183)'!$A$1:$U$34</definedName>
    <definedName name="_xlnm.Print_Area" localSheetId="8">'APP-3 (25MY75)'!$A$1:$U$34</definedName>
    <definedName name="_xlnm.Print_Area" localSheetId="9">'APP-3 (25P180)'!$A$1:$U$34</definedName>
    <definedName name="_xlnm.Print_Area" localSheetId="10">'APP-3 (25P280)'!$A$1:$U$35</definedName>
    <definedName name="_xlnm.Print_Area" localSheetId="11">'APP-3 (25P680)'!$A$1:$U$34</definedName>
    <definedName name="_xlnm.Print_Area" localSheetId="12">'APP-3 (25P683)'!$A$1:$U$33</definedName>
    <definedName name="_xlnm.Print_Area" localSheetId="21">'AR (2)'!$A$1:$O$33</definedName>
    <definedName name="_xlnm.Print_Area" localSheetId="22">'AR (3)'!$A$1:$O$35</definedName>
    <definedName name="_xlnm.Print_Area" localSheetId="23">'AR (4)'!$A$1:$O$199</definedName>
    <definedName name="_xlnm.Print_Area" localSheetId="24">'AR (5)'!$A$1:$O$43</definedName>
    <definedName name="_xlnm.Print_Area" localSheetId="37">'Formato 6d'!$B$1:$I$37</definedName>
    <definedName name="_xlnm.Print_Area" localSheetId="27">IAPP!$A$1:$K$16</definedName>
    <definedName name="_xlnm.Print_Area" localSheetId="26">PPI!$B$1:$H$79</definedName>
    <definedName name="CAPIT" localSheetId="20">#REF!</definedName>
    <definedName name="CAPIT" localSheetId="5">#REF!</definedName>
    <definedName name="CAPIT" localSheetId="7">#REF!</definedName>
    <definedName name="CAPIT" localSheetId="8">#REF!</definedName>
    <definedName name="CAPIT" localSheetId="10">#REF!</definedName>
    <definedName name="CAPIT" localSheetId="12">#REF!</definedName>
    <definedName name="CAPIT" localSheetId="13">#REF!</definedName>
    <definedName name="CAPIT" localSheetId="15">#REF!</definedName>
    <definedName name="CAPIT" localSheetId="17">#REF!</definedName>
    <definedName name="CAPIT" localSheetId="18">#REF!</definedName>
    <definedName name="CAPIT" localSheetId="19">#REF!</definedName>
    <definedName name="CAPIT" localSheetId="35">#REF!</definedName>
    <definedName name="CAPIT" localSheetId="36">#REF!</definedName>
    <definedName name="CAPIT" localSheetId="21">#REF!</definedName>
    <definedName name="CAPIT" localSheetId="22">#REF!</definedName>
    <definedName name="CAPIT" localSheetId="23">#REF!</definedName>
    <definedName name="CAPIT" localSheetId="24">#REF!</definedName>
    <definedName name="CAPIT" localSheetId="1">#REF!</definedName>
    <definedName name="CAPIT" localSheetId="37">#REF!</definedName>
    <definedName name="CAPIT" localSheetId="26">#REF!</definedName>
    <definedName name="CAPIT" localSheetId="25">#REF!</definedName>
    <definedName name="CAPIT">#REF!</definedName>
    <definedName name="CENPAR" localSheetId="20">#REF!</definedName>
    <definedName name="CENPAR" localSheetId="5">#REF!</definedName>
    <definedName name="CENPAR" localSheetId="7">#REF!</definedName>
    <definedName name="CENPAR" localSheetId="8">#REF!</definedName>
    <definedName name="CENPAR" localSheetId="10">#REF!</definedName>
    <definedName name="CENPAR" localSheetId="12">#REF!</definedName>
    <definedName name="CENPAR" localSheetId="13">#REF!</definedName>
    <definedName name="CENPAR" localSheetId="15">#REF!</definedName>
    <definedName name="CENPAR" localSheetId="17">#REF!</definedName>
    <definedName name="CENPAR" localSheetId="18">#REF!</definedName>
    <definedName name="CENPAR" localSheetId="19">#REF!</definedName>
    <definedName name="CENPAR" localSheetId="35">#REF!</definedName>
    <definedName name="CENPAR" localSheetId="36">#REF!</definedName>
    <definedName name="CENPAR" localSheetId="21">#REF!</definedName>
    <definedName name="CENPAR" localSheetId="22">#REF!</definedName>
    <definedName name="CENPAR" localSheetId="23">#REF!</definedName>
    <definedName name="CENPAR" localSheetId="24">#REF!</definedName>
    <definedName name="CENPAR" localSheetId="1">#REF!</definedName>
    <definedName name="CENPAR" localSheetId="37">#REF!</definedName>
    <definedName name="CENPAR" localSheetId="26">#REF!</definedName>
    <definedName name="CENPAR" localSheetId="25">#REF!</definedName>
    <definedName name="CENPAR">#REF!</definedName>
    <definedName name="datos" localSheetId="20">OFFSET([6]datos!$A$1,0,0,COUNTA([6]datos!$A$1:$A$65536),23)</definedName>
    <definedName name="datos" localSheetId="35">OFFSET([1]datos!$A$1,0,0,COUNTA([1]datos!$A$1:$A$65536),23)</definedName>
    <definedName name="datos" localSheetId="36">OFFSET([1]datos!$A$1,0,0,COUNTA([1]datos!$A$1:$A$65536),23)</definedName>
    <definedName name="datos" localSheetId="21">OFFSET([6]datos!$A$1,0,0,COUNTA([6]datos!$A$1:$A$65536),23)</definedName>
    <definedName name="datos" localSheetId="22">OFFSET([6]datos!$A$1,0,0,COUNTA([6]datos!$A$1:$A$65536),23)</definedName>
    <definedName name="datos" localSheetId="23">OFFSET([6]datos!$A$1,0,0,COUNTA([6]datos!$A$1:$A$65536),23)</definedName>
    <definedName name="datos" localSheetId="24">OFFSET([6]datos!$A$1,0,0,COUNTA([6]datos!$A$1:$A$65536),23)</definedName>
    <definedName name="datos" localSheetId="33">OFFSET([1]datos!$A$1,0,0,COUNTA([1]datos!$A$1:$A$65536),23)</definedName>
    <definedName name="datos" localSheetId="27">OFFSET([7]datos!$A$1,0,0,COUNTA([7]datos!$A$1:$A$65536),23)</definedName>
    <definedName name="datos" localSheetId="26">OFFSET([8]datos!$A$1,0,0,COUNTA([8]datos!$A$1:$A$65536),23)</definedName>
    <definedName name="datos" localSheetId="25">OFFSET([9]datos!$A$1,0,0,COUNTA([9]datos!$A$1:$A$65536),23)</definedName>
    <definedName name="datos">OFFSET([10]datos!$A$1,0,0,COUNTA([10]datos!$A$1:$A$65536),23)</definedName>
    <definedName name="dc" localSheetId="20">#REF!</definedName>
    <definedName name="dc" localSheetId="5">#REF!</definedName>
    <definedName name="dc" localSheetId="7">#REF!</definedName>
    <definedName name="dc" localSheetId="8">#REF!</definedName>
    <definedName name="dc" localSheetId="10">#REF!</definedName>
    <definedName name="dc" localSheetId="12">#REF!</definedName>
    <definedName name="dc" localSheetId="13">#REF!</definedName>
    <definedName name="dc" localSheetId="15">#REF!</definedName>
    <definedName name="dc" localSheetId="17">#REF!</definedName>
    <definedName name="dc" localSheetId="18">#REF!</definedName>
    <definedName name="dc" localSheetId="19">#REF!</definedName>
    <definedName name="dc" localSheetId="35">#REF!</definedName>
    <definedName name="dc" localSheetId="36">#REF!</definedName>
    <definedName name="dc" localSheetId="21">#REF!</definedName>
    <definedName name="dc" localSheetId="22">#REF!</definedName>
    <definedName name="dc" localSheetId="23">#REF!</definedName>
    <definedName name="dc" localSheetId="24">#REF!</definedName>
    <definedName name="dc" localSheetId="1">#REF!</definedName>
    <definedName name="dc" localSheetId="37">#REF!</definedName>
    <definedName name="dc" localSheetId="26">#REF!</definedName>
    <definedName name="dc" localSheetId="25">#REF!</definedName>
    <definedName name="dc">#REF!</definedName>
    <definedName name="DEFAULT" localSheetId="20">[4]INICIO!$AA$10</definedName>
    <definedName name="DEFAULT" localSheetId="21">[4]INICIO!$AA$10</definedName>
    <definedName name="DEFAULT" localSheetId="22">[4]INICIO!$AA$10</definedName>
    <definedName name="DEFAULT" localSheetId="23">[4]INICIO!$AA$10</definedName>
    <definedName name="DEFAULT" localSheetId="24">[4]INICIO!$AA$10</definedName>
    <definedName name="DEFAULT" localSheetId="27">[5]INICIO!$AA$10</definedName>
    <definedName name="DEFAULT" localSheetId="26">[2]INICIO!$AA$10</definedName>
    <definedName name="DEFAULT" localSheetId="25">[3]INICIO!$AA$10</definedName>
    <definedName name="DEFAULT">[1]INICIO!$AA$10</definedName>
    <definedName name="DEUDA" localSheetId="20">#REF!</definedName>
    <definedName name="DEUDA" localSheetId="5">#REF!</definedName>
    <definedName name="DEUDA" localSheetId="7">#REF!</definedName>
    <definedName name="DEUDA" localSheetId="8">#REF!</definedName>
    <definedName name="DEUDA" localSheetId="10">#REF!</definedName>
    <definedName name="DEUDA" localSheetId="12">#REF!</definedName>
    <definedName name="DEUDA" localSheetId="13">#REF!</definedName>
    <definedName name="DEUDA" localSheetId="15">#REF!</definedName>
    <definedName name="DEUDA" localSheetId="17">#REF!</definedName>
    <definedName name="DEUDA" localSheetId="18">#REF!</definedName>
    <definedName name="DEUDA" localSheetId="19">#REF!</definedName>
    <definedName name="DEUDA" localSheetId="35">#REF!</definedName>
    <definedName name="DEUDA" localSheetId="36">#REF!</definedName>
    <definedName name="DEUDA" localSheetId="21">#REF!</definedName>
    <definedName name="DEUDA" localSheetId="22">#REF!</definedName>
    <definedName name="DEUDA" localSheetId="23">#REF!</definedName>
    <definedName name="DEUDA" localSheetId="24">#REF!</definedName>
    <definedName name="DEUDA" localSheetId="1">#REF!</definedName>
    <definedName name="DEUDA" localSheetId="37">#REF!</definedName>
    <definedName name="DEUDA" localSheetId="26">#REF!</definedName>
    <definedName name="DEUDA" localSheetId="25">#REF!</definedName>
    <definedName name="DEUDA">#REF!</definedName>
    <definedName name="egvb" localSheetId="20">#REF!</definedName>
    <definedName name="egvb" localSheetId="5">#REF!</definedName>
    <definedName name="egvb" localSheetId="7">#REF!</definedName>
    <definedName name="egvb" localSheetId="8">#REF!</definedName>
    <definedName name="egvb" localSheetId="10">#REF!</definedName>
    <definedName name="egvb" localSheetId="12">#REF!</definedName>
    <definedName name="egvb" localSheetId="13">#REF!</definedName>
    <definedName name="egvb" localSheetId="15">#REF!</definedName>
    <definedName name="egvb" localSheetId="17">#REF!</definedName>
    <definedName name="egvb" localSheetId="18">#REF!</definedName>
    <definedName name="egvb" localSheetId="19">#REF!</definedName>
    <definedName name="egvb" localSheetId="35">#REF!</definedName>
    <definedName name="egvb" localSheetId="36">#REF!</definedName>
    <definedName name="egvb" localSheetId="21">#REF!</definedName>
    <definedName name="egvb" localSheetId="22">#REF!</definedName>
    <definedName name="egvb" localSheetId="23">#REF!</definedName>
    <definedName name="egvb" localSheetId="24">#REF!</definedName>
    <definedName name="egvb" localSheetId="1">#REF!</definedName>
    <definedName name="egvb" localSheetId="37">#REF!</definedName>
    <definedName name="egvb" localSheetId="26">#REF!</definedName>
    <definedName name="egvb" localSheetId="25">#REF!</definedName>
    <definedName name="egvb">#REF!</definedName>
    <definedName name="EJER" localSheetId="20">#REF!</definedName>
    <definedName name="EJER" localSheetId="5">#REF!</definedName>
    <definedName name="EJER" localSheetId="7">#REF!</definedName>
    <definedName name="EJER" localSheetId="8">#REF!</definedName>
    <definedName name="EJER" localSheetId="10">#REF!</definedName>
    <definedName name="EJER" localSheetId="12">#REF!</definedName>
    <definedName name="EJER" localSheetId="13">#REF!</definedName>
    <definedName name="EJER" localSheetId="15">#REF!</definedName>
    <definedName name="EJER" localSheetId="17">#REF!</definedName>
    <definedName name="EJER" localSheetId="18">#REF!</definedName>
    <definedName name="EJER" localSheetId="19">#REF!</definedName>
    <definedName name="EJER" localSheetId="35">#REF!</definedName>
    <definedName name="EJER" localSheetId="36">#REF!</definedName>
    <definedName name="EJER" localSheetId="21">#REF!</definedName>
    <definedName name="EJER" localSheetId="22">#REF!</definedName>
    <definedName name="EJER" localSheetId="23">#REF!</definedName>
    <definedName name="EJER" localSheetId="24">#REF!</definedName>
    <definedName name="EJER" localSheetId="1">#REF!</definedName>
    <definedName name="EJER" localSheetId="37">#REF!</definedName>
    <definedName name="EJER" localSheetId="26">#REF!</definedName>
    <definedName name="EJER" localSheetId="25">#REF!</definedName>
    <definedName name="EJER">#REF!</definedName>
    <definedName name="EJES" localSheetId="20">[4]INICIO!$Y$151:$Y$157</definedName>
    <definedName name="EJES" localSheetId="21">[4]INICIO!$Y$151:$Y$157</definedName>
    <definedName name="EJES" localSheetId="22">[4]INICIO!$Y$151:$Y$157</definedName>
    <definedName name="EJES" localSheetId="23">[4]INICIO!$Y$151:$Y$157</definedName>
    <definedName name="EJES" localSheetId="24">[4]INICIO!$Y$151:$Y$157</definedName>
    <definedName name="EJES" localSheetId="27">[5]INICIO!$Y$151:$Y$157</definedName>
    <definedName name="EJES" localSheetId="26">[2]INICIO!$Y$151:$Y$157</definedName>
    <definedName name="EJES" localSheetId="25">[3]INICIO!$Y$151:$Y$157</definedName>
    <definedName name="EJES">[1]INICIO!$Y$151:$Y$157</definedName>
    <definedName name="ENFPEM" localSheetId="5">#REF!</definedName>
    <definedName name="ENFPEM" localSheetId="7">#REF!</definedName>
    <definedName name="ENFPEM" localSheetId="8">#REF!</definedName>
    <definedName name="ENFPEM" localSheetId="10">#REF!</definedName>
    <definedName name="ENFPEM" localSheetId="12">#REF!</definedName>
    <definedName name="ENFPEM" localSheetId="13">#REF!</definedName>
    <definedName name="ENFPEM" localSheetId="15">#REF!</definedName>
    <definedName name="ENFPEM" localSheetId="17">#REF!</definedName>
    <definedName name="ENFPEM" localSheetId="18">#REF!</definedName>
    <definedName name="ENFPEM" localSheetId="19">#REF!</definedName>
    <definedName name="ENFPEM" localSheetId="35">#REF!</definedName>
    <definedName name="ENFPEM" localSheetId="36">#REF!</definedName>
    <definedName name="ENFPEM" localSheetId="21">#REF!</definedName>
    <definedName name="ENFPEM" localSheetId="22">#REF!</definedName>
    <definedName name="ENFPEM" localSheetId="23">#REF!</definedName>
    <definedName name="ENFPEM" localSheetId="24">#REF!</definedName>
    <definedName name="ENFPEM" localSheetId="1">#REF!</definedName>
    <definedName name="ENFPEM" localSheetId="37">#REF!</definedName>
    <definedName name="ENFPEM" localSheetId="25">#REF!</definedName>
    <definedName name="ENFPEM">#REF!</definedName>
    <definedName name="fidco" localSheetId="5">[9]INICIO!#REF!</definedName>
    <definedName name="fidco" localSheetId="7">[9]INICIO!#REF!</definedName>
    <definedName name="fidco" localSheetId="8">[9]INICIO!#REF!</definedName>
    <definedName name="fidco" localSheetId="10">[9]INICIO!#REF!</definedName>
    <definedName name="fidco" localSheetId="12">[9]INICIO!#REF!</definedName>
    <definedName name="fidco" localSheetId="13">[9]INICIO!#REF!</definedName>
    <definedName name="fidco" localSheetId="15">[9]INICIO!#REF!</definedName>
    <definedName name="fidco" localSheetId="17">[9]INICIO!#REF!</definedName>
    <definedName name="fidco" localSheetId="18">[9]INICIO!#REF!</definedName>
    <definedName name="fidco" localSheetId="19">[9]INICIO!#REF!</definedName>
    <definedName name="fidco" localSheetId="36">[9]INICIO!#REF!</definedName>
    <definedName name="fidco" localSheetId="21">[9]INICIO!#REF!</definedName>
    <definedName name="fidco" localSheetId="22">[9]INICIO!#REF!</definedName>
    <definedName name="fidco" localSheetId="23">[9]INICIO!#REF!</definedName>
    <definedName name="fidco" localSheetId="24">[9]INICIO!#REF!</definedName>
    <definedName name="fidco" localSheetId="1">[9]INICIO!#REF!</definedName>
    <definedName name="fidco">[9]INICIO!#REF!</definedName>
    <definedName name="FIDCOS" localSheetId="20">[4]INICIO!$DH$5:$DI$96</definedName>
    <definedName name="FIDCOS" localSheetId="21">[4]INICIO!$DH$5:$DI$96</definedName>
    <definedName name="FIDCOS" localSheetId="22">[4]INICIO!$DH$5:$DI$96</definedName>
    <definedName name="FIDCOS" localSheetId="23">[4]INICIO!$DH$5:$DI$96</definedName>
    <definedName name="FIDCOS" localSheetId="24">[4]INICIO!$DH$5:$DI$96</definedName>
    <definedName name="FIDCOS" localSheetId="27">[5]INICIO!$DH$5:$DI$96</definedName>
    <definedName name="FIDCOS" localSheetId="26">[2]INICIO!$DH$5:$DI$96</definedName>
    <definedName name="FIDCOS" localSheetId="25">[3]INICIO!$DH$5:$DI$96</definedName>
    <definedName name="FIDCOS">[1]INICIO!$DH$5:$DI$96</definedName>
    <definedName name="FPC" localSheetId="20">[4]INICIO!$DE$5:$DF$96</definedName>
    <definedName name="FPC" localSheetId="21">[4]INICIO!$DE$5:$DF$96</definedName>
    <definedName name="FPC" localSheetId="22">[4]INICIO!$DE$5:$DF$96</definedName>
    <definedName name="FPC" localSheetId="23">[4]INICIO!$DE$5:$DF$96</definedName>
    <definedName name="FPC" localSheetId="24">[4]INICIO!$DE$5:$DF$96</definedName>
    <definedName name="FPC" localSheetId="27">[5]INICIO!$DE$5:$DF$96</definedName>
    <definedName name="FPC" localSheetId="26">[2]INICIO!$DE$5:$DF$96</definedName>
    <definedName name="FPC" localSheetId="25">[3]INICIO!$DE$5:$DF$96</definedName>
    <definedName name="FPC">[1]INICIO!$DE$5:$DF$96</definedName>
    <definedName name="gasto_gci" localSheetId="20">[4]INICIO!$AO$48:$AO$49</definedName>
    <definedName name="gasto_gci" localSheetId="21">[4]INICIO!$AO$48:$AO$49</definedName>
    <definedName name="gasto_gci" localSheetId="22">[4]INICIO!$AO$48:$AO$49</definedName>
    <definedName name="gasto_gci" localSheetId="23">[4]INICIO!$AO$48:$AO$49</definedName>
    <definedName name="gasto_gci" localSheetId="24">[4]INICIO!$AO$48:$AO$49</definedName>
    <definedName name="gasto_gci" localSheetId="27">[5]INICIO!$AO$48:$AO$49</definedName>
    <definedName name="gasto_gci" localSheetId="26">[2]INICIO!$AO$48:$AO$49</definedName>
    <definedName name="gasto_gci" localSheetId="25">[3]INICIO!$AO$48:$AO$49</definedName>
    <definedName name="gasto_gci">[1]INICIO!$AO$48:$AO$49</definedName>
    <definedName name="KEY" localSheetId="26">[11]cats!$A$1:$B$9</definedName>
    <definedName name="KEY" localSheetId="25">[12]cats!$A$1:$B$9</definedName>
    <definedName name="KEY">[13]cats!$A$1:$B$9</definedName>
    <definedName name="LABEL" localSheetId="20">[6]INICIO!$AY$5:$AZ$97</definedName>
    <definedName name="LABEL" localSheetId="35">[1]INICIO!$AY$5:$AZ$97</definedName>
    <definedName name="LABEL" localSheetId="36">[1]INICIO!$AY$5:$AZ$97</definedName>
    <definedName name="LABEL" localSheetId="21">[6]INICIO!$AY$5:$AZ$97</definedName>
    <definedName name="LABEL" localSheetId="22">[6]INICIO!$AY$5:$AZ$97</definedName>
    <definedName name="LABEL" localSheetId="23">[6]INICIO!$AY$5:$AZ$97</definedName>
    <definedName name="LABEL" localSheetId="24">[6]INICIO!$AY$5:$AZ$97</definedName>
    <definedName name="LABEL" localSheetId="33">[1]INICIO!$AY$5:$AZ$97</definedName>
    <definedName name="LABEL" localSheetId="27">[7]INICIO!$AY$5:$AZ$97</definedName>
    <definedName name="LABEL" localSheetId="26">[8]INICIO!$AY$5:$AZ$97</definedName>
    <definedName name="LABEL" localSheetId="25">[9]INICIO!$AY$5:$AZ$97</definedName>
    <definedName name="LABEL">[10]INICIO!$AY$5:$AZ$97</definedName>
    <definedName name="label1g" localSheetId="20">[4]INICIO!$AA$19</definedName>
    <definedName name="label1g" localSheetId="21">[4]INICIO!$AA$19</definedName>
    <definedName name="label1g" localSheetId="22">[4]INICIO!$AA$19</definedName>
    <definedName name="label1g" localSheetId="23">[4]INICIO!$AA$19</definedName>
    <definedName name="label1g" localSheetId="24">[4]INICIO!$AA$19</definedName>
    <definedName name="label1g" localSheetId="27">[5]INICIO!$AA$19</definedName>
    <definedName name="label1g" localSheetId="26">[2]INICIO!$AA$19</definedName>
    <definedName name="label1g" localSheetId="25">[3]INICIO!$AA$19</definedName>
    <definedName name="label1g">[1]INICIO!$AA$19</definedName>
    <definedName name="label1S" localSheetId="20">[4]INICIO!$AA$22</definedName>
    <definedName name="label1S" localSheetId="21">[4]INICIO!$AA$22</definedName>
    <definedName name="label1S" localSheetId="22">[4]INICIO!$AA$22</definedName>
    <definedName name="label1S" localSheetId="23">[4]INICIO!$AA$22</definedName>
    <definedName name="label1S" localSheetId="24">[4]INICIO!$AA$22</definedName>
    <definedName name="label1S" localSheetId="27">[5]INICIO!$AA$22</definedName>
    <definedName name="label1S" localSheetId="26">[2]INICIO!$AA$22</definedName>
    <definedName name="label1S" localSheetId="25">[3]INICIO!$AA$22</definedName>
    <definedName name="label1S">[1]INICIO!$AA$22</definedName>
    <definedName name="label2g" localSheetId="20">[4]INICIO!$AA$20</definedName>
    <definedName name="label2g" localSheetId="21">[4]INICIO!$AA$20</definedName>
    <definedName name="label2g" localSheetId="22">[4]INICIO!$AA$20</definedName>
    <definedName name="label2g" localSheetId="23">[4]INICIO!$AA$20</definedName>
    <definedName name="label2g" localSheetId="24">[4]INICIO!$AA$20</definedName>
    <definedName name="label2g" localSheetId="27">[5]INICIO!$AA$20</definedName>
    <definedName name="label2g" localSheetId="26">[2]INICIO!$AA$20</definedName>
    <definedName name="label2g" localSheetId="25">[3]INICIO!$AA$20</definedName>
    <definedName name="label2g">[1]INICIO!$AA$20</definedName>
    <definedName name="label2S" localSheetId="20">[4]INICIO!$AA$23</definedName>
    <definedName name="label2S" localSheetId="21">[4]INICIO!$AA$23</definedName>
    <definedName name="label2S" localSheetId="22">[4]INICIO!$AA$23</definedName>
    <definedName name="label2S" localSheetId="23">[4]INICIO!$AA$23</definedName>
    <definedName name="label2S" localSheetId="24">[4]INICIO!$AA$23</definedName>
    <definedName name="label2S" localSheetId="27">[5]INICIO!$AA$23</definedName>
    <definedName name="label2S" localSheetId="26">[2]INICIO!$AA$23</definedName>
    <definedName name="label2S" localSheetId="25">[3]INICIO!$AA$23</definedName>
    <definedName name="label2S">[1]INICIO!$AA$23</definedName>
    <definedName name="Líneadeacción" localSheetId="6">[10]INICIO!#REF!</definedName>
    <definedName name="Líneadeacción" localSheetId="20">[6]INICIO!#REF!</definedName>
    <definedName name="Líneadeacción" localSheetId="5">[10]INICIO!#REF!</definedName>
    <definedName name="Líneadeacción" localSheetId="7">[10]INICIO!#REF!</definedName>
    <definedName name="Líneadeacción" localSheetId="8">[10]INICIO!#REF!</definedName>
    <definedName name="Líneadeacción" localSheetId="9">[10]INICIO!#REF!</definedName>
    <definedName name="Líneadeacción" localSheetId="10">[10]INICIO!#REF!</definedName>
    <definedName name="Líneadeacción" localSheetId="11">[10]INICIO!#REF!</definedName>
    <definedName name="Líneadeacción" localSheetId="12">[10]INICIO!#REF!</definedName>
    <definedName name="Líneadeacción" localSheetId="13">[10]INICIO!#REF!</definedName>
    <definedName name="Líneadeacción" localSheetId="14">[10]INICIO!#REF!</definedName>
    <definedName name="Líneadeacción" localSheetId="15">[10]INICIO!#REF!</definedName>
    <definedName name="Líneadeacción" localSheetId="16">[10]INICIO!#REF!</definedName>
    <definedName name="Líneadeacción" localSheetId="17">[10]INICIO!#REF!</definedName>
    <definedName name="Líneadeacción" localSheetId="18">[10]INICIO!#REF!</definedName>
    <definedName name="Líneadeacción" localSheetId="19">[10]INICIO!#REF!</definedName>
    <definedName name="Líneadeacción" localSheetId="35">[10]INICIO!#REF!</definedName>
    <definedName name="Líneadeacción" localSheetId="36">[10]INICIO!#REF!</definedName>
    <definedName name="Líneadeacción" localSheetId="21">[6]INICIO!#REF!</definedName>
    <definedName name="Líneadeacción" localSheetId="22">[6]INICIO!#REF!</definedName>
    <definedName name="Líneadeacción" localSheetId="23">[6]INICIO!#REF!</definedName>
    <definedName name="Líneadeacción" localSheetId="24">[6]INICIO!#REF!</definedName>
    <definedName name="Líneadeacción" localSheetId="28">[10]INICIO!#REF!</definedName>
    <definedName name="Líneadeacción" localSheetId="1">[10]INICIO!#REF!</definedName>
    <definedName name="Líneadeacción" localSheetId="32">[10]INICIO!#REF!</definedName>
    <definedName name="Líneadeacción" localSheetId="37">[10]INICIO!#REF!</definedName>
    <definedName name="Líneadeacción" localSheetId="26">[8]INICIO!#REF!</definedName>
    <definedName name="Líneadeacción" localSheetId="25">[9]INICIO!#REF!</definedName>
    <definedName name="Líneadeacción">[10]INICIO!#REF!</definedName>
    <definedName name="LISTA_2016" localSheetId="5">#REF!</definedName>
    <definedName name="LISTA_2016" localSheetId="7">#REF!</definedName>
    <definedName name="LISTA_2016" localSheetId="8">#REF!</definedName>
    <definedName name="LISTA_2016" localSheetId="10">#REF!</definedName>
    <definedName name="LISTA_2016" localSheetId="12">#REF!</definedName>
    <definedName name="LISTA_2016" localSheetId="13">#REF!</definedName>
    <definedName name="LISTA_2016" localSheetId="15">#REF!</definedName>
    <definedName name="LISTA_2016" localSheetId="17">#REF!</definedName>
    <definedName name="LISTA_2016" localSheetId="18">#REF!</definedName>
    <definedName name="LISTA_2016" localSheetId="19">#REF!</definedName>
    <definedName name="LISTA_2016" localSheetId="35">#REF!</definedName>
    <definedName name="LISTA_2016" localSheetId="36">#REF!</definedName>
    <definedName name="LISTA_2016" localSheetId="21">#REF!</definedName>
    <definedName name="LISTA_2016" localSheetId="22">#REF!</definedName>
    <definedName name="LISTA_2016" localSheetId="23">#REF!</definedName>
    <definedName name="LISTA_2016" localSheetId="24">#REF!</definedName>
    <definedName name="LISTA_2016" localSheetId="1">#REF!</definedName>
    <definedName name="LISTA_2016" localSheetId="37">#REF!</definedName>
    <definedName name="LISTA_2016" localSheetId="25">#REF!</definedName>
    <definedName name="LISTA_2016">#REF!</definedName>
    <definedName name="lista_ai" localSheetId="20">[4]INICIO!$AO$55:$AO$96</definedName>
    <definedName name="lista_ai" localSheetId="21">[4]INICIO!$AO$55:$AO$96</definedName>
    <definedName name="lista_ai" localSheetId="22">[4]INICIO!$AO$55:$AO$96</definedName>
    <definedName name="lista_ai" localSheetId="23">[4]INICIO!$AO$55:$AO$96</definedName>
    <definedName name="lista_ai" localSheetId="24">[4]INICIO!$AO$55:$AO$96</definedName>
    <definedName name="lista_ai" localSheetId="27">[5]INICIO!$AO$55:$AO$96</definedName>
    <definedName name="lista_ai" localSheetId="26">[2]INICIO!$AO$55:$AO$96</definedName>
    <definedName name="lista_ai" localSheetId="25">[3]INICIO!$AO$55:$AO$96</definedName>
    <definedName name="lista_ai">[1]INICIO!$AO$55:$AO$96</definedName>
    <definedName name="lista_deleg" localSheetId="20">[4]INICIO!$AR$34:$AR$49</definedName>
    <definedName name="lista_deleg" localSheetId="21">[4]INICIO!$AR$34:$AR$49</definedName>
    <definedName name="lista_deleg" localSheetId="22">[4]INICIO!$AR$34:$AR$49</definedName>
    <definedName name="lista_deleg" localSheetId="23">[4]INICIO!$AR$34:$AR$49</definedName>
    <definedName name="lista_deleg" localSheetId="24">[4]INICIO!$AR$34:$AR$49</definedName>
    <definedName name="lista_deleg" localSheetId="27">[5]INICIO!$AR$34:$AR$49</definedName>
    <definedName name="lista_deleg" localSheetId="26">[2]INICIO!$AR$34:$AR$49</definedName>
    <definedName name="lista_deleg" localSheetId="25">[3]INICIO!$AR$34:$AR$49</definedName>
    <definedName name="lista_deleg">[1]INICIO!$AR$34:$AR$49</definedName>
    <definedName name="lista_eppa" localSheetId="20">[4]INICIO!$AR$55:$AS$149</definedName>
    <definedName name="lista_eppa" localSheetId="21">[4]INICIO!$AR$55:$AS$149</definedName>
    <definedName name="lista_eppa" localSheetId="22">[4]INICIO!$AR$55:$AS$149</definedName>
    <definedName name="lista_eppa" localSheetId="23">[4]INICIO!$AR$55:$AS$149</definedName>
    <definedName name="lista_eppa" localSheetId="24">[4]INICIO!$AR$55:$AS$149</definedName>
    <definedName name="lista_eppa" localSheetId="27">[5]INICIO!$AR$55:$AS$149</definedName>
    <definedName name="lista_eppa" localSheetId="26">[2]INICIO!$AR$55:$AS$149</definedName>
    <definedName name="lista_eppa" localSheetId="25">[3]INICIO!$AR$55:$AS$149</definedName>
    <definedName name="lista_eppa">[1]INICIO!$AR$55:$AS$149</definedName>
    <definedName name="LISTA_UR" localSheetId="20">[4]INICIO!$Y$4:$Z$93</definedName>
    <definedName name="LISTA_UR" localSheetId="21">[4]INICIO!$Y$4:$Z$93</definedName>
    <definedName name="LISTA_UR" localSheetId="22">[4]INICIO!$Y$4:$Z$93</definedName>
    <definedName name="LISTA_UR" localSheetId="23">[4]INICIO!$Y$4:$Z$93</definedName>
    <definedName name="LISTA_UR" localSheetId="24">[4]INICIO!$Y$4:$Z$93</definedName>
    <definedName name="LISTA_UR" localSheetId="27">[5]INICIO!$Y$4:$Z$93</definedName>
    <definedName name="LISTA_UR" localSheetId="26">[2]INICIO!$Y$4:$Z$93</definedName>
    <definedName name="LISTA_UR" localSheetId="25">[3]INICIO!$Y$4:$Z$93</definedName>
    <definedName name="LISTA_UR">[1]INICIO!$Y$4:$Z$93</definedName>
    <definedName name="MAPPEGS" localSheetId="20">[6]INICIO!#REF!</definedName>
    <definedName name="MAPPEGS" localSheetId="5">[10]INICIO!#REF!</definedName>
    <definedName name="MAPPEGS" localSheetId="7">[10]INICIO!#REF!</definedName>
    <definedName name="MAPPEGS" localSheetId="8">[10]INICIO!#REF!</definedName>
    <definedName name="MAPPEGS" localSheetId="10">[10]INICIO!#REF!</definedName>
    <definedName name="MAPPEGS" localSheetId="12">[10]INICIO!#REF!</definedName>
    <definedName name="MAPPEGS" localSheetId="13">[10]INICIO!#REF!</definedName>
    <definedName name="MAPPEGS" localSheetId="14">[10]INICIO!#REF!</definedName>
    <definedName name="MAPPEGS" localSheetId="15">[10]INICIO!#REF!</definedName>
    <definedName name="MAPPEGS" localSheetId="16">[10]INICIO!#REF!</definedName>
    <definedName name="MAPPEGS" localSheetId="17">[10]INICIO!#REF!</definedName>
    <definedName name="MAPPEGS" localSheetId="18">[10]INICIO!#REF!</definedName>
    <definedName name="MAPPEGS" localSheetId="19">[10]INICIO!#REF!</definedName>
    <definedName name="MAPPEGS" localSheetId="35">[10]INICIO!#REF!</definedName>
    <definedName name="MAPPEGS" localSheetId="36">[10]INICIO!#REF!</definedName>
    <definedName name="MAPPEGS" localSheetId="21">[6]INICIO!#REF!</definedName>
    <definedName name="MAPPEGS" localSheetId="22">[6]INICIO!#REF!</definedName>
    <definedName name="MAPPEGS" localSheetId="23">[6]INICIO!#REF!</definedName>
    <definedName name="MAPPEGS" localSheetId="24">[6]INICIO!#REF!</definedName>
    <definedName name="MAPPEGS" localSheetId="28">[10]INICIO!#REF!</definedName>
    <definedName name="MAPPEGS" localSheetId="1">[10]INICIO!#REF!</definedName>
    <definedName name="MAPPEGS" localSheetId="32">[10]INICIO!#REF!</definedName>
    <definedName name="MAPPEGS" localSheetId="37">[10]INICIO!#REF!</definedName>
    <definedName name="MAPPEGS" localSheetId="26">[8]INICIO!#REF!</definedName>
    <definedName name="MAPPEGS" localSheetId="25">[9]INICIO!#REF!</definedName>
    <definedName name="MAPPEGS">[10]INICIO!#REF!</definedName>
    <definedName name="MODIF" localSheetId="20">[4]datos!$U$2:$U$31674</definedName>
    <definedName name="MODIF" localSheetId="21">[4]datos!$U$2:$U$31674</definedName>
    <definedName name="MODIF" localSheetId="22">[4]datos!$U$2:$U$31674</definedName>
    <definedName name="MODIF" localSheetId="23">[4]datos!$U$2:$U$31674</definedName>
    <definedName name="MODIF" localSheetId="24">[4]datos!$U$2:$U$31674</definedName>
    <definedName name="MODIF" localSheetId="27">[5]datos!$U$2:$U$31674</definedName>
    <definedName name="MODIF" localSheetId="26">[2]datos!$U$2:$U$31674</definedName>
    <definedName name="MODIF" localSheetId="25">[3]datos!$U$2:$U$31674</definedName>
    <definedName name="MODIF">[1]datos!$U$2:$U$31674</definedName>
    <definedName name="MSG_ERROR1" localSheetId="20">[6]INICIO!$AA$11</definedName>
    <definedName name="MSG_ERROR1" localSheetId="35">[1]INICIO!$AA$11</definedName>
    <definedName name="MSG_ERROR1" localSheetId="36">[1]INICIO!$AA$11</definedName>
    <definedName name="MSG_ERROR1" localSheetId="21">[6]INICIO!$AA$11</definedName>
    <definedName name="MSG_ERROR1" localSheetId="22">[6]INICIO!$AA$11</definedName>
    <definedName name="MSG_ERROR1" localSheetId="23">[6]INICIO!$AA$11</definedName>
    <definedName name="MSG_ERROR1" localSheetId="24">[6]INICIO!$AA$11</definedName>
    <definedName name="MSG_ERROR1" localSheetId="33">[1]INICIO!$AA$11</definedName>
    <definedName name="MSG_ERROR1" localSheetId="27">[7]INICIO!$AA$11</definedName>
    <definedName name="MSG_ERROR1" localSheetId="26">[8]INICIO!$AA$11</definedName>
    <definedName name="MSG_ERROR1" localSheetId="25">[9]INICIO!$AA$11</definedName>
    <definedName name="MSG_ERROR1">[10]INICIO!$AA$11</definedName>
    <definedName name="MSG_ERROR2" localSheetId="20">[4]INICIO!$AA$12</definedName>
    <definedName name="MSG_ERROR2" localSheetId="21">[4]INICIO!$AA$12</definedName>
    <definedName name="MSG_ERROR2" localSheetId="22">[4]INICIO!$AA$12</definedName>
    <definedName name="MSG_ERROR2" localSheetId="23">[4]INICIO!$AA$12</definedName>
    <definedName name="MSG_ERROR2" localSheetId="24">[4]INICIO!$AA$12</definedName>
    <definedName name="MSG_ERROR2" localSheetId="27">[5]INICIO!$AA$12</definedName>
    <definedName name="MSG_ERROR2" localSheetId="26">[2]INICIO!$AA$12</definedName>
    <definedName name="MSG_ERROR2" localSheetId="25">[3]INICIO!$AA$12</definedName>
    <definedName name="MSG_ERROR2">[1]INICIO!$AA$12</definedName>
    <definedName name="OPCION2" localSheetId="6">[10]INICIO!#REF!</definedName>
    <definedName name="OPCION2" localSheetId="20">[6]INICIO!#REF!</definedName>
    <definedName name="OPCION2" localSheetId="30">[10]INICIO!#REF!</definedName>
    <definedName name="OPCION2" localSheetId="5">[10]INICIO!#REF!</definedName>
    <definedName name="OPCION2" localSheetId="7">[10]INICIO!#REF!</definedName>
    <definedName name="OPCION2" localSheetId="8">[10]INICIO!#REF!</definedName>
    <definedName name="OPCION2" localSheetId="9">[10]INICIO!#REF!</definedName>
    <definedName name="OPCION2" localSheetId="10">[10]INICIO!#REF!</definedName>
    <definedName name="OPCION2" localSheetId="11">[10]INICIO!#REF!</definedName>
    <definedName name="OPCION2" localSheetId="12">[10]INICIO!#REF!</definedName>
    <definedName name="OPCION2" localSheetId="13">[10]INICIO!#REF!</definedName>
    <definedName name="OPCION2" localSheetId="14">[10]INICIO!#REF!</definedName>
    <definedName name="OPCION2" localSheetId="15">[10]INICIO!#REF!</definedName>
    <definedName name="OPCION2" localSheetId="16">[10]INICIO!#REF!</definedName>
    <definedName name="OPCION2" localSheetId="17">[10]INICIO!#REF!</definedName>
    <definedName name="OPCION2" localSheetId="18">[10]INICIO!#REF!</definedName>
    <definedName name="OPCION2" localSheetId="19">[10]INICIO!#REF!</definedName>
    <definedName name="OPCION2" localSheetId="35">[1]INICIO!#REF!</definedName>
    <definedName name="OPCION2" localSheetId="36">[1]INICIO!#REF!</definedName>
    <definedName name="OPCION2" localSheetId="21">[6]INICIO!#REF!</definedName>
    <definedName name="OPCION2" localSheetId="22">[6]INICIO!#REF!</definedName>
    <definedName name="OPCION2" localSheetId="23">[6]INICIO!#REF!</definedName>
    <definedName name="OPCION2" localSheetId="24">[6]INICIO!#REF!</definedName>
    <definedName name="OPCION2" localSheetId="33">[1]INICIO!#REF!</definedName>
    <definedName name="OPCION2" localSheetId="28">[10]INICIO!#REF!</definedName>
    <definedName name="OPCION2" localSheetId="1">[10]INICIO!#REF!</definedName>
    <definedName name="OPCION2" localSheetId="2">[10]INICIO!#REF!</definedName>
    <definedName name="OPCION2" localSheetId="3">[10]INICIO!#REF!</definedName>
    <definedName name="OPCION2" localSheetId="32">[10]INICIO!#REF!</definedName>
    <definedName name="OPCION2" localSheetId="37">[10]INICIO!#REF!</definedName>
    <definedName name="OPCION2" localSheetId="27">[7]INICIO!#REF!</definedName>
    <definedName name="OPCION2" localSheetId="34">[10]INICIO!#REF!</definedName>
    <definedName name="OPCION2" localSheetId="26">[8]INICIO!#REF!</definedName>
    <definedName name="OPCION2" localSheetId="25">[9]INICIO!#REF!</definedName>
    <definedName name="OPCION2">[10]INICIO!#REF!</definedName>
    <definedName name="ORIG" localSheetId="20">[4]datos!$T$2:$T$31674</definedName>
    <definedName name="ORIG" localSheetId="21">[4]datos!$T$2:$T$31674</definedName>
    <definedName name="ORIG" localSheetId="22">[4]datos!$T$2:$T$31674</definedName>
    <definedName name="ORIG" localSheetId="23">[4]datos!$T$2:$T$31674</definedName>
    <definedName name="ORIG" localSheetId="24">[4]datos!$T$2:$T$31674</definedName>
    <definedName name="ORIG" localSheetId="27">[5]datos!$T$2:$T$31674</definedName>
    <definedName name="ORIG" localSheetId="26">[2]datos!$T$2:$T$31674</definedName>
    <definedName name="ORIG" localSheetId="25">[3]datos!$T$2:$T$31674</definedName>
    <definedName name="ORIG">[1]datos!$T$2:$T$31674</definedName>
    <definedName name="P" localSheetId="20">[4]INICIO!$AO$5:$AP$32</definedName>
    <definedName name="P" localSheetId="21">[4]INICIO!$AO$5:$AP$32</definedName>
    <definedName name="P" localSheetId="22">[4]INICIO!$AO$5:$AP$32</definedName>
    <definedName name="P" localSheetId="23">[4]INICIO!$AO$5:$AP$32</definedName>
    <definedName name="P" localSheetId="24">[4]INICIO!$AO$5:$AP$32</definedName>
    <definedName name="P" localSheetId="27">[5]INICIO!$AO$5:$AP$32</definedName>
    <definedName name="P" localSheetId="26">[2]INICIO!$AO$5:$AP$32</definedName>
    <definedName name="P" localSheetId="25">[3]INICIO!$AO$5:$AP$32</definedName>
    <definedName name="P">[1]INICIO!$AO$5:$AP$32</definedName>
    <definedName name="P_K" localSheetId="20">[4]INICIO!$AO$5:$AO$32</definedName>
    <definedName name="P_K" localSheetId="21">[4]INICIO!$AO$5:$AO$32</definedName>
    <definedName name="P_K" localSheetId="22">[4]INICIO!$AO$5:$AO$32</definedName>
    <definedName name="P_K" localSheetId="23">[4]INICIO!$AO$5:$AO$32</definedName>
    <definedName name="P_K" localSheetId="24">[4]INICIO!$AO$5:$AO$32</definedName>
    <definedName name="P_K" localSheetId="27">[5]INICIO!$AO$5:$AO$32</definedName>
    <definedName name="P_K" localSheetId="26">[2]INICIO!$AO$5:$AO$32</definedName>
    <definedName name="P_K" localSheetId="25">[3]INICIO!$AO$5:$AO$32</definedName>
    <definedName name="P_K">[1]INICIO!$AO$5:$AO$32</definedName>
    <definedName name="PE" localSheetId="20">[4]INICIO!$AR$5:$AS$16</definedName>
    <definedName name="PE" localSheetId="21">[4]INICIO!$AR$5:$AS$16</definedName>
    <definedName name="PE" localSheetId="22">[4]INICIO!$AR$5:$AS$16</definedName>
    <definedName name="PE" localSheetId="23">[4]INICIO!$AR$5:$AS$16</definedName>
    <definedName name="PE" localSheetId="24">[4]INICIO!$AR$5:$AS$16</definedName>
    <definedName name="PE" localSheetId="27">[5]INICIO!$AR$5:$AS$16</definedName>
    <definedName name="PE" localSheetId="26">[2]INICIO!$AR$5:$AS$16</definedName>
    <definedName name="PE" localSheetId="25">[3]INICIO!$AR$5:$AS$16</definedName>
    <definedName name="PE">[1]INICIO!$AR$5:$AS$16</definedName>
    <definedName name="PE_K" localSheetId="20">[4]INICIO!$AR$5:$AR$16</definedName>
    <definedName name="PE_K" localSheetId="21">[4]INICIO!$AR$5:$AR$16</definedName>
    <definedName name="PE_K" localSheetId="22">[4]INICIO!$AR$5:$AR$16</definedName>
    <definedName name="PE_K" localSheetId="23">[4]INICIO!$AR$5:$AR$16</definedName>
    <definedName name="PE_K" localSheetId="24">[4]INICIO!$AR$5:$AR$16</definedName>
    <definedName name="PE_K" localSheetId="27">[5]INICIO!$AR$5:$AR$16</definedName>
    <definedName name="PE_K" localSheetId="26">[2]INICIO!$AR$5:$AR$16</definedName>
    <definedName name="PE_K" localSheetId="25">[3]INICIO!$AR$5:$AR$16</definedName>
    <definedName name="PE_K">[1]INICIO!$AR$5:$AR$16</definedName>
    <definedName name="PEDO" localSheetId="20">[6]INICIO!#REF!</definedName>
    <definedName name="PEDO" localSheetId="5">[6]INICIO!#REF!</definedName>
    <definedName name="PEDO" localSheetId="7">[6]INICIO!#REF!</definedName>
    <definedName name="PEDO" localSheetId="8">[6]INICIO!#REF!</definedName>
    <definedName name="PEDO" localSheetId="10">[6]INICIO!#REF!</definedName>
    <definedName name="PEDO" localSheetId="12">[6]INICIO!#REF!</definedName>
    <definedName name="PEDO" localSheetId="13">[6]INICIO!#REF!</definedName>
    <definedName name="PEDO" localSheetId="15">[6]INICIO!#REF!</definedName>
    <definedName name="PEDO" localSheetId="17">[6]INICIO!#REF!</definedName>
    <definedName name="PEDO" localSheetId="18">[6]INICIO!#REF!</definedName>
    <definedName name="PEDO" localSheetId="19">[6]INICIO!#REF!</definedName>
    <definedName name="PEDO" localSheetId="35">[6]INICIO!#REF!</definedName>
    <definedName name="PEDO" localSheetId="36">[6]INICIO!#REF!</definedName>
    <definedName name="PEDO" localSheetId="21">[6]INICIO!#REF!</definedName>
    <definedName name="PEDO" localSheetId="22">[6]INICIO!#REF!</definedName>
    <definedName name="PEDO" localSheetId="23">[6]INICIO!#REF!</definedName>
    <definedName name="PEDO" localSheetId="24">[6]INICIO!#REF!</definedName>
    <definedName name="PEDO" localSheetId="1">[6]INICIO!#REF!</definedName>
    <definedName name="PEDO" localSheetId="37">[6]INICIO!#REF!</definedName>
    <definedName name="PEDO" localSheetId="26">[8]INICIO!#REF!</definedName>
    <definedName name="PEDO" localSheetId="25">[9]INICIO!#REF!</definedName>
    <definedName name="PEDO">[6]INICIO!#REF!</definedName>
    <definedName name="PERIODO" localSheetId="20">#REF!</definedName>
    <definedName name="PERIODO" localSheetId="5">#REF!</definedName>
    <definedName name="PERIODO" localSheetId="7">#REF!</definedName>
    <definedName name="PERIODO" localSheetId="8">#REF!</definedName>
    <definedName name="PERIODO" localSheetId="10">#REF!</definedName>
    <definedName name="PERIODO" localSheetId="12">#REF!</definedName>
    <definedName name="PERIODO" localSheetId="13">#REF!</definedName>
    <definedName name="PERIODO" localSheetId="15">#REF!</definedName>
    <definedName name="PERIODO" localSheetId="17">#REF!</definedName>
    <definedName name="PERIODO" localSheetId="18">#REF!</definedName>
    <definedName name="PERIODO" localSheetId="19">#REF!</definedName>
    <definedName name="PERIODO" localSheetId="35">#REF!</definedName>
    <definedName name="PERIODO" localSheetId="36">#REF!</definedName>
    <definedName name="PERIODO" localSheetId="21">#REF!</definedName>
    <definedName name="PERIODO" localSheetId="22">#REF!</definedName>
    <definedName name="PERIODO" localSheetId="23">#REF!</definedName>
    <definedName name="PERIODO" localSheetId="24">#REF!</definedName>
    <definedName name="PERIODO" localSheetId="1">#REF!</definedName>
    <definedName name="PERIODO" localSheetId="37">#REF!</definedName>
    <definedName name="PERIODO" localSheetId="26">#REF!</definedName>
    <definedName name="PERIODO" localSheetId="25">#REF!</definedName>
    <definedName name="PERIODO">#REF!</definedName>
    <definedName name="PRC" localSheetId="5">#REF!</definedName>
    <definedName name="PRC" localSheetId="7">#REF!</definedName>
    <definedName name="PRC" localSheetId="8">#REF!</definedName>
    <definedName name="PRC" localSheetId="10">#REF!</definedName>
    <definedName name="PRC" localSheetId="12">#REF!</definedName>
    <definedName name="PRC" localSheetId="13">#REF!</definedName>
    <definedName name="PRC" localSheetId="15">#REF!</definedName>
    <definedName name="PRC" localSheetId="17">#REF!</definedName>
    <definedName name="PRC" localSheetId="18">#REF!</definedName>
    <definedName name="PRC" localSheetId="19">#REF!</definedName>
    <definedName name="PRC" localSheetId="36">#REF!</definedName>
    <definedName name="PRC" localSheetId="21">#REF!</definedName>
    <definedName name="PRC" localSheetId="22">#REF!</definedName>
    <definedName name="PRC" localSheetId="23">#REF!</definedName>
    <definedName name="PRC" localSheetId="24">#REF!</definedName>
    <definedName name="PRC" localSheetId="1">#REF!</definedName>
    <definedName name="PRC" localSheetId="25">#REF!</definedName>
    <definedName name="PRC">#REF!</definedName>
    <definedName name="PROG" localSheetId="20">#REF!</definedName>
    <definedName name="PROG" localSheetId="5">#REF!</definedName>
    <definedName name="PROG" localSheetId="7">#REF!</definedName>
    <definedName name="PROG" localSheetId="8">#REF!</definedName>
    <definedName name="PROG" localSheetId="10">#REF!</definedName>
    <definedName name="PROG" localSheetId="12">#REF!</definedName>
    <definedName name="PROG" localSheetId="13">#REF!</definedName>
    <definedName name="PROG" localSheetId="15">#REF!</definedName>
    <definedName name="PROG" localSheetId="17">#REF!</definedName>
    <definedName name="PROG" localSheetId="18">#REF!</definedName>
    <definedName name="PROG" localSheetId="19">#REF!</definedName>
    <definedName name="PROG" localSheetId="35">#REF!</definedName>
    <definedName name="PROG" localSheetId="36">#REF!</definedName>
    <definedName name="PROG" localSheetId="21">#REF!</definedName>
    <definedName name="PROG" localSheetId="22">#REF!</definedName>
    <definedName name="PROG" localSheetId="23">#REF!</definedName>
    <definedName name="PROG" localSheetId="24">#REF!</definedName>
    <definedName name="PROG" localSheetId="1">#REF!</definedName>
    <definedName name="PROG" localSheetId="37">#REF!</definedName>
    <definedName name="PROG" localSheetId="26">#REF!</definedName>
    <definedName name="PROG" localSheetId="25">#REF!</definedName>
    <definedName name="PROG">#REF!</definedName>
    <definedName name="ptda" localSheetId="20">#REF!</definedName>
    <definedName name="ptda" localSheetId="5">#REF!</definedName>
    <definedName name="ptda" localSheetId="7">#REF!</definedName>
    <definedName name="ptda" localSheetId="8">#REF!</definedName>
    <definedName name="ptda" localSheetId="10">#REF!</definedName>
    <definedName name="ptda" localSheetId="12">#REF!</definedName>
    <definedName name="ptda" localSheetId="13">#REF!</definedName>
    <definedName name="ptda" localSheetId="15">#REF!</definedName>
    <definedName name="ptda" localSheetId="17">#REF!</definedName>
    <definedName name="ptda" localSheetId="18">#REF!</definedName>
    <definedName name="ptda" localSheetId="19">#REF!</definedName>
    <definedName name="ptda" localSheetId="35">#REF!</definedName>
    <definedName name="ptda" localSheetId="36">#REF!</definedName>
    <definedName name="ptda" localSheetId="21">#REF!</definedName>
    <definedName name="ptda" localSheetId="22">#REF!</definedName>
    <definedName name="ptda" localSheetId="23">#REF!</definedName>
    <definedName name="ptda" localSheetId="24">#REF!</definedName>
    <definedName name="ptda" localSheetId="1">#REF!</definedName>
    <definedName name="ptda" localSheetId="37">#REF!</definedName>
    <definedName name="ptda" localSheetId="26">#REF!</definedName>
    <definedName name="ptda" localSheetId="25">#REF!</definedName>
    <definedName name="ptda">#REF!</definedName>
    <definedName name="RE">[10]INICIO!$AA$11</definedName>
    <definedName name="rubros_fpc" localSheetId="20">[4]INICIO!$AO$39:$AO$42</definedName>
    <definedName name="rubros_fpc" localSheetId="21">[4]INICIO!$AO$39:$AO$42</definedName>
    <definedName name="rubros_fpc" localSheetId="22">[4]INICIO!$AO$39:$AO$42</definedName>
    <definedName name="rubros_fpc" localSheetId="23">[4]INICIO!$AO$39:$AO$42</definedName>
    <definedName name="rubros_fpc" localSheetId="24">[4]INICIO!$AO$39:$AO$42</definedName>
    <definedName name="rubros_fpc" localSheetId="27">[5]INICIO!$AO$39:$AO$42</definedName>
    <definedName name="rubros_fpc" localSheetId="26">[2]INICIO!$AO$39:$AO$42</definedName>
    <definedName name="rubros_fpc" localSheetId="25">[3]INICIO!$AO$39:$AO$42</definedName>
    <definedName name="rubros_fpc">[1]INICIO!$AO$39:$AO$42</definedName>
    <definedName name="_xlnm.Print_Titles" localSheetId="6">' APP-3 (15O280)'!$1:$8</definedName>
    <definedName name="_xlnm.Print_Titles" localSheetId="20">' AR (1)'!$1:$6</definedName>
    <definedName name="_xlnm.Print_Titles" localSheetId="29">'ADS-1'!$1:$6</definedName>
    <definedName name="_xlnm.Print_Titles" localSheetId="30">'ADS-2'!$1:$6</definedName>
    <definedName name="_xlnm.Print_Titles" localSheetId="4">'APP-1'!$1:$7</definedName>
    <definedName name="_xlnm.Print_Titles" localSheetId="5">'APP-2'!$1:$6</definedName>
    <definedName name="_xlnm.Print_Titles" localSheetId="7">'APP-3 (25A183)'!$1:$8</definedName>
    <definedName name="_xlnm.Print_Titles" localSheetId="8">'APP-3 (25MY75)'!$1:$8</definedName>
    <definedName name="_xlnm.Print_Titles" localSheetId="9">'APP-3 (25P180)'!$1:$8</definedName>
    <definedName name="_xlnm.Print_Titles" localSheetId="10">'APP-3 (25P280)'!$1:$8</definedName>
    <definedName name="_xlnm.Print_Titles" localSheetId="11">'APP-3 (25P680)'!$1:$8</definedName>
    <definedName name="_xlnm.Print_Titles" localSheetId="12">'APP-3 (25P683)'!$1:$8</definedName>
    <definedName name="_xlnm.Print_Titles" localSheetId="13">'APP-4 (15O280)'!$1:$6</definedName>
    <definedName name="_xlnm.Print_Titles" localSheetId="14">'APP-4 (25A183)'!$1:$6</definedName>
    <definedName name="_xlnm.Print_Titles" localSheetId="15">'APP-4 (25MY75)'!$1:$6</definedName>
    <definedName name="_xlnm.Print_Titles" localSheetId="16">'APP-4 (25P180)'!$1:$6</definedName>
    <definedName name="_xlnm.Print_Titles" localSheetId="17">'APP-4 (25P280)'!$1:$6</definedName>
    <definedName name="_xlnm.Print_Titles" localSheetId="18">'APP-4 (25P680)'!$1:$6</definedName>
    <definedName name="_xlnm.Print_Titles" localSheetId="19">'APP-4 (25P683)'!$1:$6</definedName>
    <definedName name="_xlnm.Print_Titles" localSheetId="35">'APR-1'!$3:$7</definedName>
    <definedName name="_xlnm.Print_Titles" localSheetId="36">'APR-2'!$3:$7</definedName>
    <definedName name="_xlnm.Print_Titles" localSheetId="21">'AR (2)'!$1:$6</definedName>
    <definedName name="_xlnm.Print_Titles" localSheetId="22">'AR (3)'!$1:$6</definedName>
    <definedName name="_xlnm.Print_Titles" localSheetId="23">'AR (4)'!$1:$6</definedName>
    <definedName name="_xlnm.Print_Titles" localSheetId="24">'AR (5)'!$1:$6</definedName>
    <definedName name="_xlnm.Print_Titles" localSheetId="33">AUR!$1:$6</definedName>
    <definedName name="_xlnm.Print_Titles" localSheetId="28">EAP!$1:$11</definedName>
    <definedName name="_xlnm.Print_Titles" localSheetId="1">'ECG-1'!$1:$6</definedName>
    <definedName name="_xlnm.Print_Titles" localSheetId="2">'ECG-2'!$1:$6</definedName>
    <definedName name="_xlnm.Print_Titles" localSheetId="3">EPC!$1:$6</definedName>
    <definedName name="_xlnm.Print_Titles" localSheetId="32">FIC!$1:$9</definedName>
    <definedName name="_xlnm.Print_Titles" localSheetId="27">IAPP!$1:$7</definedName>
    <definedName name="_xlnm.Print_Titles" localSheetId="34">PPD!$1:$7</definedName>
    <definedName name="_xlnm.Print_Titles" localSheetId="25">RCR!$1:$9</definedName>
    <definedName name="_xlnm.Print_Titles" localSheetId="31">SAP!$1:$6</definedName>
    <definedName name="TYA" localSheetId="20">#REF!</definedName>
    <definedName name="TYA" localSheetId="5">#REF!</definedName>
    <definedName name="TYA" localSheetId="7">#REF!</definedName>
    <definedName name="TYA" localSheetId="8">#REF!</definedName>
    <definedName name="TYA" localSheetId="10">#REF!</definedName>
    <definedName name="TYA" localSheetId="12">#REF!</definedName>
    <definedName name="TYA" localSheetId="13">#REF!</definedName>
    <definedName name="TYA" localSheetId="15">#REF!</definedName>
    <definedName name="TYA" localSheetId="17">#REF!</definedName>
    <definedName name="TYA" localSheetId="18">#REF!</definedName>
    <definedName name="TYA" localSheetId="19">#REF!</definedName>
    <definedName name="TYA" localSheetId="35">#REF!</definedName>
    <definedName name="TYA" localSheetId="36">#REF!</definedName>
    <definedName name="TYA" localSheetId="21">#REF!</definedName>
    <definedName name="TYA" localSheetId="22">#REF!</definedName>
    <definedName name="TYA" localSheetId="23">#REF!</definedName>
    <definedName name="TYA" localSheetId="24">#REF!</definedName>
    <definedName name="TYA" localSheetId="1">#REF!</definedName>
    <definedName name="TYA" localSheetId="37">#REF!</definedName>
    <definedName name="TYA" localSheetId="26">#REF!</definedName>
    <definedName name="TYA" localSheetId="25">#REF!</definedName>
    <definedName name="TYA">#REF!</definedName>
    <definedName name="U" localSheetId="20">[4]INICIO!$Y$4:$Z$93</definedName>
    <definedName name="U" localSheetId="21">[4]INICIO!$Y$4:$Z$93</definedName>
    <definedName name="U" localSheetId="22">[4]INICIO!$Y$4:$Z$93</definedName>
    <definedName name="U" localSheetId="23">[4]INICIO!$Y$4:$Z$93</definedName>
    <definedName name="U" localSheetId="24">[4]INICIO!$Y$4:$Z$93</definedName>
    <definedName name="U" localSheetId="27">[5]INICIO!$Y$4:$Z$93</definedName>
    <definedName name="U" localSheetId="26">[2]INICIO!$Y$4:$Z$93</definedName>
    <definedName name="U" localSheetId="25">[3]INICIO!$Y$4:$Z$93</definedName>
    <definedName name="U">[1]INICIO!$Y$4:$Z$93</definedName>
    <definedName name="ue">[1]datos!$R$2:$R$31674</definedName>
    <definedName name="UEG_DENOM" localSheetId="20">[4]datos!$R$2:$R$31674</definedName>
    <definedName name="UEG_DENOM" localSheetId="21">[4]datos!$R$2:$R$31674</definedName>
    <definedName name="UEG_DENOM" localSheetId="22">[4]datos!$R$2:$R$31674</definedName>
    <definedName name="UEG_DENOM" localSheetId="23">[4]datos!$R$2:$R$31674</definedName>
    <definedName name="UEG_DENOM" localSheetId="24">[4]datos!$R$2:$R$31674</definedName>
    <definedName name="UEG_DENOM" localSheetId="27">[5]datos!$R$2:$R$31674</definedName>
    <definedName name="UEG_DENOM" localSheetId="26">[2]datos!$R$2:$R$31674</definedName>
    <definedName name="UEG_DENOM" localSheetId="25">[3]datos!$R$2:$R$31674</definedName>
    <definedName name="UEG_DENOM">[1]datos!$R$2:$R$31674</definedName>
    <definedName name="UR" localSheetId="20">[4]INICIO!$AJ$5:$AM$99</definedName>
    <definedName name="UR" localSheetId="21">[4]INICIO!$AJ$5:$AM$99</definedName>
    <definedName name="UR" localSheetId="22">[4]INICIO!$AJ$5:$AM$99</definedName>
    <definedName name="UR" localSheetId="23">[4]INICIO!$AJ$5:$AM$99</definedName>
    <definedName name="UR" localSheetId="24">[4]INICIO!$AJ$5:$AM$99</definedName>
    <definedName name="UR" localSheetId="27">[5]INICIO!$AJ$5:$AM$99</definedName>
    <definedName name="UR" localSheetId="26">[2]INICIO!$AJ$5:$AM$99</definedName>
    <definedName name="UR" localSheetId="25">[3]INICIO!$AJ$5:$AM$99</definedName>
    <definedName name="UR">[1]INICIO!$AJ$5:$AM$99</definedName>
    <definedName name="VERSIÓN">[1]INICIO!$Y$249:$Y$272</definedName>
    <definedName name="y">[1]INICIO!$AO$5:$AO$32</definedName>
    <definedName name="yttr">[1]INICIO!$Y$166:$Y$186</definedName>
  </definedNames>
  <calcPr calcId="152511"/>
  <fileRecoveryPr repairLoad="1"/>
</workbook>
</file>

<file path=xl/calcChain.xml><?xml version="1.0" encoding="utf-8"?>
<calcChain xmlns="http://schemas.openxmlformats.org/spreadsheetml/2006/main">
  <c r="A3" i="140" l="1"/>
  <c r="A4" i="140"/>
  <c r="A3" i="139" l="1"/>
  <c r="A4" i="139"/>
  <c r="B7" i="139"/>
  <c r="C7" i="139"/>
  <c r="F7" i="139" s="1"/>
  <c r="D7" i="139"/>
  <c r="G7" i="139" s="1"/>
  <c r="E7" i="139"/>
  <c r="F8" i="139"/>
  <c r="G8" i="139"/>
  <c r="F10" i="139"/>
  <c r="G10" i="139"/>
  <c r="F12" i="139"/>
  <c r="G12" i="139"/>
  <c r="F14" i="139"/>
  <c r="G14" i="139"/>
  <c r="B16" i="139"/>
  <c r="B30" i="139" s="1"/>
  <c r="C16" i="139"/>
  <c r="C30" i="139" s="1"/>
  <c r="D16" i="139"/>
  <c r="E16" i="139"/>
  <c r="G16" i="139"/>
  <c r="F17" i="139"/>
  <c r="G17" i="139"/>
  <c r="F19" i="139"/>
  <c r="G19" i="139"/>
  <c r="F21" i="139"/>
  <c r="G21" i="139"/>
  <c r="F24" i="139"/>
  <c r="G24" i="139"/>
  <c r="F26" i="139"/>
  <c r="G26" i="139"/>
  <c r="F28" i="139"/>
  <c r="G28" i="139"/>
  <c r="D30" i="139"/>
  <c r="G30" i="139" s="1"/>
  <c r="E30" i="139"/>
  <c r="F30" i="139" l="1"/>
  <c r="F16" i="139"/>
  <c r="A4" i="138" l="1"/>
  <c r="A3" i="138"/>
  <c r="I34" i="137"/>
  <c r="E34" i="137"/>
  <c r="I33" i="137"/>
  <c r="E33" i="137"/>
  <c r="I32" i="137"/>
  <c r="E32" i="137"/>
  <c r="H31" i="137"/>
  <c r="G31" i="137"/>
  <c r="F31" i="137"/>
  <c r="I31" i="137" s="1"/>
  <c r="D31" i="137"/>
  <c r="I30" i="137"/>
  <c r="E30" i="137"/>
  <c r="I29" i="137"/>
  <c r="E29" i="137"/>
  <c r="I28" i="137"/>
  <c r="E28" i="137"/>
  <c r="H27" i="137"/>
  <c r="G27" i="137"/>
  <c r="F27" i="137"/>
  <c r="I27" i="137" s="1"/>
  <c r="D27" i="137"/>
  <c r="I26" i="137"/>
  <c r="E26" i="137"/>
  <c r="I25" i="137"/>
  <c r="H24" i="137"/>
  <c r="G24" i="137"/>
  <c r="F24" i="137"/>
  <c r="I24" i="137" s="1"/>
  <c r="D24" i="137"/>
  <c r="I22" i="137"/>
  <c r="E22" i="137"/>
  <c r="I21" i="137"/>
  <c r="E21" i="137"/>
  <c r="I20" i="137"/>
  <c r="E20" i="137"/>
  <c r="I19" i="137"/>
  <c r="H19" i="137"/>
  <c r="G19" i="137"/>
  <c r="F19" i="137"/>
  <c r="E19" i="137"/>
  <c r="D19" i="137"/>
  <c r="I18" i="137"/>
  <c r="E18" i="137"/>
  <c r="I17" i="137"/>
  <c r="E17" i="137"/>
  <c r="I16" i="137"/>
  <c r="E16" i="137"/>
  <c r="I15" i="137"/>
  <c r="H15" i="137"/>
  <c r="G15" i="137"/>
  <c r="F15" i="137"/>
  <c r="F12" i="137" s="1"/>
  <c r="I12" i="137" s="1"/>
  <c r="E15" i="137"/>
  <c r="D15" i="137"/>
  <c r="I14" i="137"/>
  <c r="E14" i="137"/>
  <c r="I13" i="137"/>
  <c r="E13" i="137"/>
  <c r="H12" i="137"/>
  <c r="H36" i="137" s="1"/>
  <c r="G12" i="137"/>
  <c r="G36" i="137" s="1"/>
  <c r="D12" i="137"/>
  <c r="D36" i="137" s="1"/>
  <c r="B3" i="137"/>
  <c r="A5" i="136"/>
  <c r="A4" i="136"/>
  <c r="A5" i="135"/>
  <c r="A4" i="135"/>
  <c r="G122" i="134"/>
  <c r="F122" i="134"/>
  <c r="E122" i="134"/>
  <c r="D120" i="134"/>
  <c r="D119" i="134"/>
  <c r="D118" i="134"/>
  <c r="D117" i="134"/>
  <c r="D116" i="134"/>
  <c r="D115" i="134"/>
  <c r="D114" i="134"/>
  <c r="D113" i="134"/>
  <c r="D112" i="134"/>
  <c r="D111" i="134"/>
  <c r="D110" i="134"/>
  <c r="D109" i="134"/>
  <c r="D108" i="134"/>
  <c r="D107" i="134"/>
  <c r="D106" i="134"/>
  <c r="D105" i="134"/>
  <c r="D104" i="134"/>
  <c r="D103" i="134"/>
  <c r="D102" i="134"/>
  <c r="D101" i="134"/>
  <c r="D100" i="134"/>
  <c r="D99" i="134"/>
  <c r="D98" i="134"/>
  <c r="D97" i="134"/>
  <c r="D96" i="134"/>
  <c r="D95" i="134"/>
  <c r="D94" i="134"/>
  <c r="D93" i="134"/>
  <c r="D92" i="134"/>
  <c r="D91" i="134"/>
  <c r="D90" i="134"/>
  <c r="D89" i="134"/>
  <c r="D88" i="134"/>
  <c r="D87" i="134"/>
  <c r="D86" i="134"/>
  <c r="D85" i="134"/>
  <c r="D84" i="134"/>
  <c r="D83" i="134"/>
  <c r="D82" i="134"/>
  <c r="D81" i="134"/>
  <c r="D80" i="134"/>
  <c r="D79" i="134"/>
  <c r="D78" i="134"/>
  <c r="D77" i="134"/>
  <c r="D76" i="134"/>
  <c r="D75" i="134"/>
  <c r="D74" i="134"/>
  <c r="D73" i="134"/>
  <c r="D72" i="134"/>
  <c r="D71" i="134"/>
  <c r="D70" i="134"/>
  <c r="D69" i="134"/>
  <c r="D68" i="134"/>
  <c r="D67" i="134"/>
  <c r="D66" i="134"/>
  <c r="D65" i="134"/>
  <c r="D64" i="134"/>
  <c r="D63" i="134"/>
  <c r="D62" i="134"/>
  <c r="D61" i="134"/>
  <c r="D60" i="134"/>
  <c r="D59" i="134"/>
  <c r="D58" i="134"/>
  <c r="D57" i="134"/>
  <c r="D56" i="134"/>
  <c r="D55" i="134"/>
  <c r="D54" i="134"/>
  <c r="D53" i="134"/>
  <c r="D52" i="134"/>
  <c r="D51" i="134"/>
  <c r="D50" i="134"/>
  <c r="D49" i="134"/>
  <c r="D48" i="134"/>
  <c r="D47" i="134"/>
  <c r="D46" i="134"/>
  <c r="D45" i="134"/>
  <c r="D44" i="134"/>
  <c r="D43" i="134"/>
  <c r="D42" i="134"/>
  <c r="D41" i="134"/>
  <c r="D40" i="134"/>
  <c r="D39" i="134"/>
  <c r="D38" i="134"/>
  <c r="D37" i="134"/>
  <c r="D36" i="134"/>
  <c r="D35" i="134"/>
  <c r="D34" i="134"/>
  <c r="D33" i="134"/>
  <c r="D32" i="134"/>
  <c r="D31" i="134"/>
  <c r="D30" i="134"/>
  <c r="D29" i="134"/>
  <c r="D28" i="134"/>
  <c r="D27" i="134"/>
  <c r="D26" i="134"/>
  <c r="D25" i="134"/>
  <c r="D24" i="134"/>
  <c r="D23" i="134"/>
  <c r="D22" i="134"/>
  <c r="D21" i="134"/>
  <c r="D20" i="134"/>
  <c r="D19" i="134"/>
  <c r="D18" i="134"/>
  <c r="D17" i="134"/>
  <c r="D16" i="134"/>
  <c r="D15" i="134"/>
  <c r="D14" i="134"/>
  <c r="D13" i="134"/>
  <c r="D12" i="134"/>
  <c r="D11" i="134"/>
  <c r="D10" i="134"/>
  <c r="A4" i="134"/>
  <c r="A3" i="134"/>
  <c r="C23" i="133"/>
  <c r="B23" i="133"/>
  <c r="A4" i="133"/>
  <c r="A3" i="133"/>
  <c r="A5" i="132"/>
  <c r="A3" i="132"/>
  <c r="A4" i="131"/>
  <c r="A3" i="131"/>
  <c r="A4" i="130"/>
  <c r="A3" i="130"/>
  <c r="D46" i="129"/>
  <c r="A4" i="129"/>
  <c r="A3" i="129"/>
  <c r="F7" i="128"/>
  <c r="D7" i="128"/>
  <c r="A4" i="128"/>
  <c r="A3" i="128"/>
  <c r="A4" i="127"/>
  <c r="A3" i="127"/>
  <c r="G79" i="126"/>
  <c r="F79" i="126"/>
  <c r="E79" i="126"/>
  <c r="B4" i="126"/>
  <c r="B3" i="126"/>
  <c r="A4" i="125"/>
  <c r="A3" i="125"/>
  <c r="A4" i="124"/>
  <c r="A3" i="124"/>
  <c r="A4" i="123"/>
  <c r="A3" i="123"/>
  <c r="A4" i="122"/>
  <c r="A3" i="122"/>
  <c r="A4" i="121"/>
  <c r="A3" i="121"/>
  <c r="A4" i="120"/>
  <c r="A3" i="120"/>
  <c r="E27" i="137" l="1"/>
  <c r="E31" i="137"/>
  <c r="E12" i="137"/>
  <c r="F36" i="137"/>
  <c r="J12" i="137"/>
  <c r="I36" i="137" l="1"/>
  <c r="E36" i="137"/>
  <c r="Q12" i="8" l="1"/>
  <c r="R22" i="109" l="1"/>
  <c r="T22" i="109"/>
  <c r="K90" i="80" l="1"/>
  <c r="L90" i="80"/>
  <c r="R90" i="80"/>
  <c r="S90" i="80"/>
  <c r="T90" i="80"/>
  <c r="U90" i="80"/>
  <c r="M115" i="8" l="1"/>
  <c r="L115" i="8"/>
  <c r="K28" i="8" l="1"/>
  <c r="P28" i="8"/>
  <c r="Q28" i="8" s="1"/>
  <c r="K97" i="8"/>
  <c r="P97" i="8"/>
  <c r="Q97" i="8" s="1"/>
  <c r="N33" i="111" l="1"/>
  <c r="O33" i="111"/>
  <c r="P33" i="111"/>
  <c r="Q33" i="111"/>
  <c r="M33" i="111"/>
  <c r="U13" i="111"/>
  <c r="T13" i="111"/>
  <c r="S13" i="111"/>
  <c r="R13" i="111"/>
  <c r="L13" i="111"/>
  <c r="K13" i="111"/>
  <c r="N12" i="111"/>
  <c r="N11" i="111" s="1"/>
  <c r="N10" i="111" s="1"/>
  <c r="N9" i="111" s="1"/>
  <c r="O12" i="111"/>
  <c r="O11" i="111" s="1"/>
  <c r="O10" i="111" s="1"/>
  <c r="O9" i="111" s="1"/>
  <c r="P12" i="111"/>
  <c r="P11" i="111" s="1"/>
  <c r="P10" i="111" s="1"/>
  <c r="P9" i="111" s="1"/>
  <c r="Q12" i="111"/>
  <c r="Q11" i="111" s="1"/>
  <c r="Q10" i="111" s="1"/>
  <c r="Q9" i="111" s="1"/>
  <c r="M12" i="111"/>
  <c r="M11" i="111"/>
  <c r="M10" i="111"/>
  <c r="M9" i="111"/>
  <c r="N12" i="112"/>
  <c r="N11" i="112" s="1"/>
  <c r="N10" i="112" s="1"/>
  <c r="N9" i="112" s="1"/>
  <c r="N32" i="112" s="1"/>
  <c r="O12" i="112"/>
  <c r="P12" i="112"/>
  <c r="Q12" i="112"/>
  <c r="O11" i="112"/>
  <c r="O10" i="112" s="1"/>
  <c r="O9" i="112" s="1"/>
  <c r="O32" i="112" s="1"/>
  <c r="P11" i="112"/>
  <c r="Q11" i="112"/>
  <c r="Q10" i="112" s="1"/>
  <c r="Q9" i="112" s="1"/>
  <c r="Q32" i="112" s="1"/>
  <c r="P10" i="112"/>
  <c r="P9" i="112" s="1"/>
  <c r="P32" i="112" s="1"/>
  <c r="M12" i="112"/>
  <c r="M11" i="112" s="1"/>
  <c r="M10" i="112" s="1"/>
  <c r="M9" i="112" s="1"/>
  <c r="M32" i="112" s="1"/>
  <c r="T13" i="112"/>
  <c r="U13" i="112"/>
  <c r="S13" i="112"/>
  <c r="R13" i="112"/>
  <c r="L13" i="112"/>
  <c r="K13" i="112"/>
  <c r="N33" i="110"/>
  <c r="O33" i="110"/>
  <c r="P33" i="110"/>
  <c r="Q33" i="110"/>
  <c r="M33" i="110"/>
  <c r="N17" i="110"/>
  <c r="O17" i="110"/>
  <c r="P17" i="110"/>
  <c r="Q17" i="110"/>
  <c r="N16" i="110"/>
  <c r="O16" i="110"/>
  <c r="P16" i="110"/>
  <c r="Q16" i="110"/>
  <c r="N15" i="110"/>
  <c r="O15" i="110"/>
  <c r="P15" i="110"/>
  <c r="Q15" i="110"/>
  <c r="N14" i="110"/>
  <c r="O14" i="110"/>
  <c r="P14" i="110"/>
  <c r="Q14" i="110"/>
  <c r="Q19" i="110"/>
  <c r="N19" i="110"/>
  <c r="O19" i="110"/>
  <c r="P19" i="110"/>
  <c r="N20" i="110"/>
  <c r="O20" i="110"/>
  <c r="P20" i="110"/>
  <c r="Q20" i="110"/>
  <c r="M14" i="110"/>
  <c r="M15" i="110"/>
  <c r="M16" i="110"/>
  <c r="M17" i="110"/>
  <c r="M19" i="110"/>
  <c r="M20" i="110"/>
  <c r="S18" i="110"/>
  <c r="R18" i="110"/>
  <c r="U21" i="110"/>
  <c r="T21" i="110"/>
  <c r="S21" i="110"/>
  <c r="R21" i="110"/>
  <c r="U18" i="110"/>
  <c r="T18" i="110"/>
  <c r="L21" i="110"/>
  <c r="K21" i="110"/>
  <c r="L18" i="110"/>
  <c r="K18" i="110"/>
  <c r="L13" i="107"/>
  <c r="R68" i="80"/>
  <c r="N113" i="80"/>
  <c r="O113" i="80"/>
  <c r="M113" i="80"/>
  <c r="L11" i="8" l="1"/>
  <c r="L10" i="8" s="1"/>
  <c r="L9" i="8" s="1"/>
  <c r="L16" i="8"/>
  <c r="L15" i="8" s="1"/>
  <c r="L19" i="8"/>
  <c r="L18" i="8" s="1"/>
  <c r="L22" i="8"/>
  <c r="L25" i="8"/>
  <c r="L30" i="8"/>
  <c r="L29" i="8" s="1"/>
  <c r="L34" i="8"/>
  <c r="L36" i="8"/>
  <c r="L38" i="8"/>
  <c r="L42" i="8"/>
  <c r="L50" i="8"/>
  <c r="L49" i="8" s="1"/>
  <c r="L48" i="8" s="1"/>
  <c r="L55" i="8"/>
  <c r="L54" i="8" s="1"/>
  <c r="L53" i="8" s="1"/>
  <c r="L58" i="8"/>
  <c r="L63" i="8"/>
  <c r="L62" i="8" s="1"/>
  <c r="L61" i="8" s="1"/>
  <c r="L67" i="8"/>
  <c r="L66" i="8" s="1"/>
  <c r="L69" i="8"/>
  <c r="L70" i="8"/>
  <c r="L75" i="8"/>
  <c r="L77" i="8"/>
  <c r="L79" i="8"/>
  <c r="L98" i="8"/>
  <c r="L96" i="8"/>
  <c r="L83" i="8"/>
  <c r="M98" i="8"/>
  <c r="N98" i="8"/>
  <c r="O98" i="8"/>
  <c r="M83" i="8"/>
  <c r="N83" i="8"/>
  <c r="O83" i="8"/>
  <c r="L94" i="8"/>
  <c r="L103" i="8"/>
  <c r="L102" i="8" s="1"/>
  <c r="L106" i="8"/>
  <c r="L105" i="8" s="1"/>
  <c r="L108" i="8"/>
  <c r="L112" i="8"/>
  <c r="L111" i="8" s="1"/>
  <c r="P44" i="8"/>
  <c r="F13" i="48"/>
  <c r="G13" i="48"/>
  <c r="L101" i="8" l="1"/>
  <c r="L65" i="8"/>
  <c r="L60" i="8" s="1"/>
  <c r="L74" i="8"/>
  <c r="L33" i="8"/>
  <c r="L21" i="8"/>
  <c r="L12" i="100"/>
  <c r="M12" i="100"/>
  <c r="M11" i="100" s="1"/>
  <c r="M10" i="100" s="1"/>
  <c r="N12" i="100"/>
  <c r="O12" i="100"/>
  <c r="P12" i="100"/>
  <c r="P11" i="100" s="1"/>
  <c r="L14" i="100"/>
  <c r="M14" i="100"/>
  <c r="N14" i="100"/>
  <c r="N11" i="100" s="1"/>
  <c r="O14" i="100"/>
  <c r="P14" i="100"/>
  <c r="L18" i="100"/>
  <c r="L17" i="100" s="1"/>
  <c r="M18" i="100"/>
  <c r="M17" i="100" s="1"/>
  <c r="N18" i="100"/>
  <c r="N17" i="100" s="1"/>
  <c r="O18" i="100"/>
  <c r="O17" i="100" s="1"/>
  <c r="P18" i="100"/>
  <c r="P17" i="100" s="1"/>
  <c r="L22" i="100"/>
  <c r="L21" i="100" s="1"/>
  <c r="M22" i="100"/>
  <c r="M21" i="100" s="1"/>
  <c r="N22" i="100"/>
  <c r="N21" i="100" s="1"/>
  <c r="N20" i="100" s="1"/>
  <c r="O22" i="100"/>
  <c r="O21" i="100" s="1"/>
  <c r="P22" i="100"/>
  <c r="P21" i="100" s="1"/>
  <c r="L25" i="100"/>
  <c r="L24" i="100" s="1"/>
  <c r="M25" i="100"/>
  <c r="M24" i="100" s="1"/>
  <c r="N25" i="100"/>
  <c r="N24" i="100" s="1"/>
  <c r="O25" i="100"/>
  <c r="O24" i="100" s="1"/>
  <c r="P25" i="100"/>
  <c r="P24" i="100" s="1"/>
  <c r="K12" i="100"/>
  <c r="K14" i="100"/>
  <c r="K18" i="100"/>
  <c r="K17" i="100" s="1"/>
  <c r="K22" i="100"/>
  <c r="K21" i="100"/>
  <c r="K25" i="100"/>
  <c r="K24" i="100" s="1"/>
  <c r="N12" i="110"/>
  <c r="N11" i="110" s="1"/>
  <c r="N10" i="110" s="1"/>
  <c r="N9" i="110" s="1"/>
  <c r="O12" i="110"/>
  <c r="P12" i="110"/>
  <c r="Q12" i="110"/>
  <c r="O11" i="110"/>
  <c r="P11" i="110"/>
  <c r="P10" i="110" s="1"/>
  <c r="P9" i="110" s="1"/>
  <c r="Q11" i="110"/>
  <c r="O10" i="110"/>
  <c r="O9" i="110" s="1"/>
  <c r="Q10" i="110"/>
  <c r="Q9" i="110" s="1"/>
  <c r="M12" i="110"/>
  <c r="M11" i="110"/>
  <c r="M10" i="110" s="1"/>
  <c r="M9" i="110" s="1"/>
  <c r="U13" i="110"/>
  <c r="T13" i="110"/>
  <c r="S13" i="110"/>
  <c r="R13" i="110"/>
  <c r="L13" i="110"/>
  <c r="K13" i="110"/>
  <c r="U22" i="109"/>
  <c r="S22" i="109"/>
  <c r="U21" i="109"/>
  <c r="T21" i="109"/>
  <c r="S21" i="109"/>
  <c r="R21" i="109"/>
  <c r="U16" i="109"/>
  <c r="T16" i="109"/>
  <c r="S16" i="109"/>
  <c r="R16" i="109"/>
  <c r="U13" i="109"/>
  <c r="T13" i="109"/>
  <c r="S13" i="109"/>
  <c r="R13" i="109"/>
  <c r="N15" i="109"/>
  <c r="O15" i="109"/>
  <c r="P15" i="109"/>
  <c r="Q15" i="109"/>
  <c r="N14" i="109"/>
  <c r="N10" i="109" s="1"/>
  <c r="N9" i="109" s="1"/>
  <c r="O14" i="109"/>
  <c r="P14" i="109"/>
  <c r="Q14" i="109"/>
  <c r="N12" i="109"/>
  <c r="O12" i="109"/>
  <c r="O11" i="109" s="1"/>
  <c r="O10" i="109" s="1"/>
  <c r="O9" i="109" s="1"/>
  <c r="P12" i="109"/>
  <c r="P11" i="109" s="1"/>
  <c r="Q12" i="109"/>
  <c r="Q11" i="109" s="1"/>
  <c r="N11" i="109"/>
  <c r="N20" i="109"/>
  <c r="N19" i="109" s="1"/>
  <c r="N18" i="109" s="1"/>
  <c r="N17" i="109" s="1"/>
  <c r="O20" i="109"/>
  <c r="O19" i="109" s="1"/>
  <c r="O18" i="109" s="1"/>
  <c r="O17" i="109" s="1"/>
  <c r="P20" i="109"/>
  <c r="P19" i="109" s="1"/>
  <c r="P18" i="109" s="1"/>
  <c r="P17" i="109" s="1"/>
  <c r="Q20" i="109"/>
  <c r="Q19" i="109" s="1"/>
  <c r="Q18" i="109" s="1"/>
  <c r="Q17" i="109" s="1"/>
  <c r="M12" i="109"/>
  <c r="M11" i="109" s="1"/>
  <c r="M15" i="109"/>
  <c r="M14" i="109" s="1"/>
  <c r="M20" i="109"/>
  <c r="M19" i="109" s="1"/>
  <c r="M18" i="109" s="1"/>
  <c r="M17" i="109" s="1"/>
  <c r="L16" i="109"/>
  <c r="L22" i="109"/>
  <c r="L21" i="109"/>
  <c r="K22" i="109"/>
  <c r="K21" i="109"/>
  <c r="K16" i="109"/>
  <c r="L13" i="109"/>
  <c r="K13" i="109"/>
  <c r="U18" i="107"/>
  <c r="T18" i="107"/>
  <c r="S18" i="107"/>
  <c r="R18" i="107"/>
  <c r="U13" i="107"/>
  <c r="T13" i="107"/>
  <c r="S13" i="107"/>
  <c r="R13" i="107"/>
  <c r="N12" i="107"/>
  <c r="O12" i="107"/>
  <c r="P12" i="107"/>
  <c r="Q12" i="107"/>
  <c r="N11" i="107"/>
  <c r="N10" i="107" s="1"/>
  <c r="N9" i="107" s="1"/>
  <c r="O11" i="107"/>
  <c r="O10" i="107" s="1"/>
  <c r="O9" i="107" s="1"/>
  <c r="P11" i="107"/>
  <c r="P10" i="107" s="1"/>
  <c r="P9" i="107" s="1"/>
  <c r="Q11" i="107"/>
  <c r="Q10" i="107" s="1"/>
  <c r="Q9" i="107" s="1"/>
  <c r="N17" i="107"/>
  <c r="N16" i="107" s="1"/>
  <c r="N15" i="107" s="1"/>
  <c r="N14" i="107" s="1"/>
  <c r="O17" i="107"/>
  <c r="O16" i="107" s="1"/>
  <c r="O15" i="107" s="1"/>
  <c r="O14" i="107" s="1"/>
  <c r="O33" i="107" s="1"/>
  <c r="P17" i="107"/>
  <c r="P16" i="107" s="1"/>
  <c r="P15" i="107" s="1"/>
  <c r="P14" i="107" s="1"/>
  <c r="Q17" i="107"/>
  <c r="Q16" i="107" s="1"/>
  <c r="Q15" i="107" s="1"/>
  <c r="Q14" i="107" s="1"/>
  <c r="M17" i="107"/>
  <c r="M16" i="107"/>
  <c r="M15" i="107" s="1"/>
  <c r="M14" i="107" s="1"/>
  <c r="M12" i="107"/>
  <c r="M11" i="107" s="1"/>
  <c r="M10" i="107" s="1"/>
  <c r="M9" i="107" s="1"/>
  <c r="L18" i="107"/>
  <c r="K18" i="107"/>
  <c r="K13" i="107"/>
  <c r="U28" i="108"/>
  <c r="R28" i="108"/>
  <c r="T28" i="108"/>
  <c r="S28" i="108"/>
  <c r="U23" i="108"/>
  <c r="T23" i="108"/>
  <c r="S23" i="108"/>
  <c r="R23" i="108"/>
  <c r="U18" i="108"/>
  <c r="T18" i="108"/>
  <c r="S18" i="108"/>
  <c r="R18" i="108"/>
  <c r="U13" i="108"/>
  <c r="T13" i="108"/>
  <c r="S13" i="108"/>
  <c r="R13" i="108"/>
  <c r="N27" i="108"/>
  <c r="N26" i="108" s="1"/>
  <c r="N25" i="108" s="1"/>
  <c r="N24" i="108" s="1"/>
  <c r="O27" i="108"/>
  <c r="O26" i="108" s="1"/>
  <c r="O25" i="108" s="1"/>
  <c r="O24" i="108" s="1"/>
  <c r="P27" i="108"/>
  <c r="P26" i="108" s="1"/>
  <c r="P25" i="108" s="1"/>
  <c r="P24" i="108" s="1"/>
  <c r="Q27" i="108"/>
  <c r="Q26" i="108" s="1"/>
  <c r="Q25" i="108" s="1"/>
  <c r="Q24" i="108" s="1"/>
  <c r="N22" i="108"/>
  <c r="N21" i="108" s="1"/>
  <c r="N20" i="108" s="1"/>
  <c r="N19" i="108" s="1"/>
  <c r="O22" i="108"/>
  <c r="O21" i="108" s="1"/>
  <c r="O20" i="108" s="1"/>
  <c r="O19" i="108" s="1"/>
  <c r="P22" i="108"/>
  <c r="P21" i="108" s="1"/>
  <c r="P20" i="108" s="1"/>
  <c r="P19" i="108" s="1"/>
  <c r="Q22" i="108"/>
  <c r="Q21" i="108"/>
  <c r="Q20" i="108" s="1"/>
  <c r="Q19" i="108" s="1"/>
  <c r="Q17" i="108"/>
  <c r="Q16" i="108" s="1"/>
  <c r="Q15" i="108" s="1"/>
  <c r="Q14" i="108" s="1"/>
  <c r="N17" i="108"/>
  <c r="N16" i="108" s="1"/>
  <c r="N15" i="108" s="1"/>
  <c r="N14" i="108" s="1"/>
  <c r="O17" i="108"/>
  <c r="O16" i="108" s="1"/>
  <c r="O15" i="108" s="1"/>
  <c r="O14" i="108" s="1"/>
  <c r="P17" i="108"/>
  <c r="P16" i="108" s="1"/>
  <c r="P15" i="108" s="1"/>
  <c r="P14" i="108" s="1"/>
  <c r="N12" i="108"/>
  <c r="O12" i="108"/>
  <c r="P12" i="108"/>
  <c r="Q12" i="108"/>
  <c r="N11" i="108"/>
  <c r="O11" i="108"/>
  <c r="P11" i="108"/>
  <c r="Q11" i="108"/>
  <c r="Q10" i="108" s="1"/>
  <c r="Q9" i="108" s="1"/>
  <c r="N10" i="108"/>
  <c r="O10" i="108"/>
  <c r="O9" i="108" s="1"/>
  <c r="P10" i="108"/>
  <c r="P9" i="108" s="1"/>
  <c r="N9" i="108"/>
  <c r="M27" i="108"/>
  <c r="M26" i="108" s="1"/>
  <c r="M25" i="108" s="1"/>
  <c r="M24" i="108" s="1"/>
  <c r="M22" i="108"/>
  <c r="M21" i="108" s="1"/>
  <c r="M20" i="108" s="1"/>
  <c r="M19" i="108" s="1"/>
  <c r="M17" i="108"/>
  <c r="M16" i="108" s="1"/>
  <c r="M15" i="108" s="1"/>
  <c r="M14" i="108" s="1"/>
  <c r="M11" i="108"/>
  <c r="M10" i="108" s="1"/>
  <c r="M9" i="108" s="1"/>
  <c r="M12" i="108"/>
  <c r="K28" i="108"/>
  <c r="L28" i="108"/>
  <c r="L23" i="108"/>
  <c r="K23" i="108"/>
  <c r="L18" i="108"/>
  <c r="K18" i="108"/>
  <c r="L13" i="108"/>
  <c r="K13" i="108"/>
  <c r="O11" i="100" l="1"/>
  <c r="O10" i="100" s="1"/>
  <c r="O20" i="100"/>
  <c r="K20" i="100"/>
  <c r="L11" i="100"/>
  <c r="K11" i="100"/>
  <c r="K10" i="100" s="1"/>
  <c r="K28" i="100" s="1"/>
  <c r="L10" i="100"/>
  <c r="P10" i="109"/>
  <c r="P9" i="109" s="1"/>
  <c r="P33" i="109" s="1"/>
  <c r="Q10" i="109"/>
  <c r="Q9" i="109" s="1"/>
  <c r="Q33" i="109" s="1"/>
  <c r="M10" i="109"/>
  <c r="M9" i="109" s="1"/>
  <c r="M33" i="109" s="1"/>
  <c r="N33" i="109"/>
  <c r="O33" i="109"/>
  <c r="Q33" i="107"/>
  <c r="M33" i="107"/>
  <c r="P33" i="107"/>
  <c r="L14" i="8"/>
  <c r="L8" i="8" s="1"/>
  <c r="P20" i="100"/>
  <c r="L20" i="100"/>
  <c r="P10" i="100"/>
  <c r="P28" i="100" s="1"/>
  <c r="M20" i="100"/>
  <c r="M28" i="100" s="1"/>
  <c r="N10" i="100"/>
  <c r="N28" i="100" s="1"/>
  <c r="L28" i="100"/>
  <c r="N33" i="107"/>
  <c r="Q33" i="108"/>
  <c r="P33" i="108"/>
  <c r="N33" i="108"/>
  <c r="O33" i="108"/>
  <c r="M33" i="108"/>
  <c r="O28" i="100" l="1"/>
  <c r="K13" i="80"/>
  <c r="N101" i="80" l="1"/>
  <c r="N100" i="80" s="1"/>
  <c r="O101" i="80"/>
  <c r="O100" i="80" s="1"/>
  <c r="P101" i="80"/>
  <c r="P100" i="80" s="1"/>
  <c r="Q101" i="80"/>
  <c r="Q100" i="80" s="1"/>
  <c r="N104" i="80"/>
  <c r="O104" i="80"/>
  <c r="P104" i="80"/>
  <c r="Q104" i="80"/>
  <c r="N106" i="80"/>
  <c r="O106" i="80"/>
  <c r="P106" i="80"/>
  <c r="Q106" i="80"/>
  <c r="N110" i="80"/>
  <c r="N109" i="80" s="1"/>
  <c r="N108" i="80" s="1"/>
  <c r="O110" i="80"/>
  <c r="O109" i="80" s="1"/>
  <c r="O108" i="80" s="1"/>
  <c r="P110" i="80"/>
  <c r="P109" i="80" s="1"/>
  <c r="P108" i="80" s="1"/>
  <c r="Q110" i="80"/>
  <c r="Q109" i="80" s="1"/>
  <c r="Q108" i="80" s="1"/>
  <c r="M101" i="80"/>
  <c r="M100" i="80" s="1"/>
  <c r="M104" i="80"/>
  <c r="M103" i="80" s="1"/>
  <c r="M106" i="80"/>
  <c r="M110" i="80"/>
  <c r="M109" i="80" s="1"/>
  <c r="M108" i="80" s="1"/>
  <c r="N75" i="80"/>
  <c r="O75" i="80"/>
  <c r="P75" i="80"/>
  <c r="Q75" i="80"/>
  <c r="N77" i="80"/>
  <c r="O77" i="80"/>
  <c r="P77" i="80"/>
  <c r="Q77" i="80"/>
  <c r="N79" i="80"/>
  <c r="O79" i="80"/>
  <c r="P79" i="80"/>
  <c r="Q79" i="80"/>
  <c r="N83" i="80"/>
  <c r="O83" i="80"/>
  <c r="P83" i="80"/>
  <c r="Q83" i="80"/>
  <c r="N92" i="80"/>
  <c r="O92" i="80"/>
  <c r="P92" i="80"/>
  <c r="Q92" i="80"/>
  <c r="N94" i="80"/>
  <c r="O94" i="80"/>
  <c r="P94" i="80"/>
  <c r="Q94" i="80"/>
  <c r="N96" i="80"/>
  <c r="O96" i="80"/>
  <c r="P96" i="80"/>
  <c r="Q96" i="80"/>
  <c r="M75" i="80"/>
  <c r="M77" i="80"/>
  <c r="M79" i="80"/>
  <c r="M83" i="80"/>
  <c r="M92" i="80"/>
  <c r="M94" i="80"/>
  <c r="M96" i="80"/>
  <c r="N63" i="80"/>
  <c r="N62" i="80" s="1"/>
  <c r="N61" i="80" s="1"/>
  <c r="O63" i="80"/>
  <c r="O62" i="80" s="1"/>
  <c r="O61" i="80" s="1"/>
  <c r="P63" i="80"/>
  <c r="P62" i="80" s="1"/>
  <c r="P61" i="80" s="1"/>
  <c r="Q63" i="80"/>
  <c r="Q62" i="80" s="1"/>
  <c r="Q61" i="80" s="1"/>
  <c r="N67" i="80"/>
  <c r="N66" i="80" s="1"/>
  <c r="O67" i="80"/>
  <c r="O66" i="80" s="1"/>
  <c r="P67" i="80"/>
  <c r="P66" i="80" s="1"/>
  <c r="Q67" i="80"/>
  <c r="Q66" i="80" s="1"/>
  <c r="N70" i="80"/>
  <c r="N69" i="80" s="1"/>
  <c r="O70" i="80"/>
  <c r="O69" i="80" s="1"/>
  <c r="P70" i="80"/>
  <c r="P69" i="80" s="1"/>
  <c r="Q70" i="80"/>
  <c r="Q69" i="80" s="1"/>
  <c r="M63" i="80"/>
  <c r="M62" i="80" s="1"/>
  <c r="M61" i="80" s="1"/>
  <c r="M67" i="80"/>
  <c r="M66" i="80" s="1"/>
  <c r="M70" i="80"/>
  <c r="M69" i="80" s="1"/>
  <c r="N55" i="80"/>
  <c r="O55" i="80"/>
  <c r="P55" i="80"/>
  <c r="Q55" i="80"/>
  <c r="N58" i="80"/>
  <c r="O58" i="80"/>
  <c r="P58" i="80"/>
  <c r="Q58" i="80"/>
  <c r="M55" i="80"/>
  <c r="M58" i="80"/>
  <c r="N12" i="80"/>
  <c r="N11" i="80" s="1"/>
  <c r="N10" i="80" s="1"/>
  <c r="O12" i="80"/>
  <c r="O11" i="80" s="1"/>
  <c r="O10" i="80" s="1"/>
  <c r="P12" i="80"/>
  <c r="P11" i="80" s="1"/>
  <c r="P10" i="80" s="1"/>
  <c r="Q12" i="80"/>
  <c r="Q11" i="80" s="1"/>
  <c r="Q10" i="80" s="1"/>
  <c r="N17" i="80"/>
  <c r="N16" i="80" s="1"/>
  <c r="O17" i="80"/>
  <c r="O16" i="80" s="1"/>
  <c r="P17" i="80"/>
  <c r="P16" i="80" s="1"/>
  <c r="Q17" i="80"/>
  <c r="Q16" i="80" s="1"/>
  <c r="N20" i="80"/>
  <c r="N19" i="80" s="1"/>
  <c r="O20" i="80"/>
  <c r="O19" i="80" s="1"/>
  <c r="P20" i="80"/>
  <c r="P19" i="80" s="1"/>
  <c r="Q20" i="80"/>
  <c r="Q19" i="80" s="1"/>
  <c r="N23" i="80"/>
  <c r="O23" i="80"/>
  <c r="P23" i="80"/>
  <c r="Q23" i="80"/>
  <c r="N26" i="80"/>
  <c r="O26" i="80"/>
  <c r="P26" i="80"/>
  <c r="Q26" i="80"/>
  <c r="N30" i="80"/>
  <c r="N29" i="80" s="1"/>
  <c r="O30" i="80"/>
  <c r="O29" i="80" s="1"/>
  <c r="P30" i="80"/>
  <c r="P29" i="80" s="1"/>
  <c r="Q30" i="80"/>
  <c r="Q29" i="80" s="1"/>
  <c r="N34" i="80"/>
  <c r="O34" i="80"/>
  <c r="P34" i="80"/>
  <c r="Q34" i="80"/>
  <c r="N36" i="80"/>
  <c r="O36" i="80"/>
  <c r="P36" i="80"/>
  <c r="Q36" i="80"/>
  <c r="N38" i="80"/>
  <c r="O38" i="80"/>
  <c r="P38" i="80"/>
  <c r="Q38" i="80"/>
  <c r="N42" i="80"/>
  <c r="O42" i="80"/>
  <c r="P42" i="80"/>
  <c r="Q42" i="80"/>
  <c r="N50" i="80"/>
  <c r="N49" i="80" s="1"/>
  <c r="N48" i="80" s="1"/>
  <c r="O50" i="80"/>
  <c r="O49" i="80" s="1"/>
  <c r="O48" i="80" s="1"/>
  <c r="P50" i="80"/>
  <c r="P49" i="80" s="1"/>
  <c r="P48" i="80" s="1"/>
  <c r="Q50" i="80"/>
  <c r="Q49" i="80" s="1"/>
  <c r="Q48" i="80" s="1"/>
  <c r="M12" i="80"/>
  <c r="M11" i="80" s="1"/>
  <c r="M10" i="80" s="1"/>
  <c r="M17" i="80"/>
  <c r="M16" i="80" s="1"/>
  <c r="M20" i="80"/>
  <c r="M19" i="80" s="1"/>
  <c r="M23" i="80"/>
  <c r="M26" i="80"/>
  <c r="M22" i="80" s="1"/>
  <c r="M30" i="80"/>
  <c r="M29" i="80" s="1"/>
  <c r="M34" i="80"/>
  <c r="M36" i="80"/>
  <c r="M38" i="80"/>
  <c r="M42" i="80"/>
  <c r="M50" i="80"/>
  <c r="M49" i="80" s="1"/>
  <c r="M48" i="80" s="1"/>
  <c r="P65" i="80" l="1"/>
  <c r="O103" i="80"/>
  <c r="M82" i="80"/>
  <c r="P82" i="80"/>
  <c r="O82" i="80"/>
  <c r="Q82" i="80"/>
  <c r="N82" i="80"/>
  <c r="N73" i="80" s="1"/>
  <c r="N72" i="80" s="1"/>
  <c r="P74" i="80"/>
  <c r="O74" i="80"/>
  <c r="O73" i="80" s="1"/>
  <c r="O72" i="80" s="1"/>
  <c r="Q74" i="80"/>
  <c r="M74" i="80"/>
  <c r="M73" i="80" s="1"/>
  <c r="M72" i="80" s="1"/>
  <c r="N74" i="80"/>
  <c r="P54" i="80"/>
  <c r="P53" i="80" s="1"/>
  <c r="P52" i="80" s="1"/>
  <c r="O54" i="80"/>
  <c r="O53" i="80" s="1"/>
  <c r="O52" i="80" s="1"/>
  <c r="M54" i="80"/>
  <c r="M53" i="80" s="1"/>
  <c r="M52" i="80" s="1"/>
  <c r="N54" i="80"/>
  <c r="N53" i="80" s="1"/>
  <c r="N52" i="80" s="1"/>
  <c r="Q54" i="80"/>
  <c r="Q53" i="80" s="1"/>
  <c r="Q52" i="80" s="1"/>
  <c r="Q33" i="80"/>
  <c r="M33" i="80"/>
  <c r="P33" i="80"/>
  <c r="O33" i="80"/>
  <c r="N33" i="80"/>
  <c r="N22" i="80"/>
  <c r="P22" i="80"/>
  <c r="P15" i="80" s="1"/>
  <c r="P9" i="80" s="1"/>
  <c r="Q22" i="80"/>
  <c r="O22" i="80"/>
  <c r="Q103" i="80"/>
  <c r="P103" i="80"/>
  <c r="P99" i="80" s="1"/>
  <c r="P98" i="80" s="1"/>
  <c r="N103" i="80"/>
  <c r="N99" i="80" s="1"/>
  <c r="N98" i="80" s="1"/>
  <c r="M99" i="80"/>
  <c r="M98" i="80" s="1"/>
  <c r="O99" i="80"/>
  <c r="O98" i="80" s="1"/>
  <c r="Q99" i="80"/>
  <c r="Q98" i="80" s="1"/>
  <c r="Q65" i="80"/>
  <c r="Q60" i="80" s="1"/>
  <c r="P60" i="80"/>
  <c r="O65" i="80"/>
  <c r="N65" i="80"/>
  <c r="N60" i="80" s="1"/>
  <c r="M65" i="80"/>
  <c r="M60" i="80" s="1"/>
  <c r="O60" i="80"/>
  <c r="M15" i="80"/>
  <c r="M9" i="80" s="1"/>
  <c r="Q15" i="80" l="1"/>
  <c r="Q9" i="80" s="1"/>
  <c r="Q73" i="80"/>
  <c r="Q72" i="80" s="1"/>
  <c r="P73" i="80"/>
  <c r="P72" i="80" s="1"/>
  <c r="P113" i="80" s="1"/>
  <c r="N15" i="80"/>
  <c r="N9" i="80" s="1"/>
  <c r="O15" i="80"/>
  <c r="O9" i="80" s="1"/>
  <c r="U111" i="80"/>
  <c r="T111" i="80"/>
  <c r="S111" i="80"/>
  <c r="R111" i="80"/>
  <c r="U107" i="80"/>
  <c r="T107" i="80"/>
  <c r="S107" i="80"/>
  <c r="R107" i="80"/>
  <c r="U105" i="80"/>
  <c r="T105" i="80"/>
  <c r="S105" i="80"/>
  <c r="R105" i="80"/>
  <c r="U102" i="80"/>
  <c r="T102" i="80"/>
  <c r="S102" i="80"/>
  <c r="R102" i="80"/>
  <c r="U97" i="80"/>
  <c r="T97" i="80"/>
  <c r="S97" i="80"/>
  <c r="R97" i="80"/>
  <c r="U95" i="80"/>
  <c r="T95" i="80"/>
  <c r="S95" i="80"/>
  <c r="R95" i="80"/>
  <c r="U93" i="80"/>
  <c r="T93" i="80"/>
  <c r="S93" i="80"/>
  <c r="R93" i="80"/>
  <c r="U91" i="80"/>
  <c r="T91" i="80"/>
  <c r="S91" i="80"/>
  <c r="R91" i="80"/>
  <c r="U89" i="80"/>
  <c r="T89" i="80"/>
  <c r="S89" i="80"/>
  <c r="R89" i="80"/>
  <c r="U88" i="80"/>
  <c r="T88" i="80"/>
  <c r="S88" i="80"/>
  <c r="R88" i="80"/>
  <c r="U87" i="80"/>
  <c r="T87" i="80"/>
  <c r="S87" i="80"/>
  <c r="R87" i="80"/>
  <c r="U86" i="80"/>
  <c r="T86" i="80"/>
  <c r="S86" i="80"/>
  <c r="R86" i="80"/>
  <c r="U85" i="80"/>
  <c r="T85" i="80"/>
  <c r="S85" i="80"/>
  <c r="R85" i="80"/>
  <c r="U84" i="80"/>
  <c r="T84" i="80"/>
  <c r="S84" i="80"/>
  <c r="R84" i="80"/>
  <c r="U80" i="80"/>
  <c r="T80" i="80"/>
  <c r="S80" i="80"/>
  <c r="R80" i="80"/>
  <c r="U81" i="80"/>
  <c r="T81" i="80"/>
  <c r="S81" i="80"/>
  <c r="R81" i="80"/>
  <c r="U78" i="80"/>
  <c r="T78" i="80"/>
  <c r="S78" i="80"/>
  <c r="R78" i="80"/>
  <c r="U76" i="80"/>
  <c r="T76" i="80"/>
  <c r="S76" i="80"/>
  <c r="R76" i="80"/>
  <c r="U71" i="80"/>
  <c r="T71" i="80"/>
  <c r="S71" i="80"/>
  <c r="R71" i="80"/>
  <c r="U68" i="80"/>
  <c r="T68" i="80"/>
  <c r="S68" i="80"/>
  <c r="U64" i="80"/>
  <c r="T64" i="80"/>
  <c r="S64" i="80"/>
  <c r="R64" i="80"/>
  <c r="U59" i="80"/>
  <c r="T59" i="80"/>
  <c r="S59" i="80"/>
  <c r="R59" i="80"/>
  <c r="U57" i="80"/>
  <c r="T57" i="80"/>
  <c r="S57" i="80"/>
  <c r="R57" i="80"/>
  <c r="U56" i="80"/>
  <c r="T56" i="80"/>
  <c r="S56" i="80"/>
  <c r="R56" i="80"/>
  <c r="U51" i="80"/>
  <c r="T51" i="80"/>
  <c r="S51" i="80"/>
  <c r="R51" i="80"/>
  <c r="U47" i="80"/>
  <c r="T47" i="80"/>
  <c r="S47" i="80"/>
  <c r="R47" i="80"/>
  <c r="U46" i="80"/>
  <c r="T46" i="80"/>
  <c r="S46" i="80"/>
  <c r="R46" i="80"/>
  <c r="U45" i="80"/>
  <c r="T45" i="80"/>
  <c r="S45" i="80"/>
  <c r="R45" i="80"/>
  <c r="U44" i="80"/>
  <c r="T44" i="80"/>
  <c r="S44" i="80"/>
  <c r="R44" i="80"/>
  <c r="U43" i="80"/>
  <c r="T43" i="80"/>
  <c r="S43" i="80"/>
  <c r="R43" i="80"/>
  <c r="U41" i="80"/>
  <c r="T41" i="80"/>
  <c r="S41" i="80"/>
  <c r="R41" i="80"/>
  <c r="U40" i="80"/>
  <c r="T40" i="80"/>
  <c r="S40" i="80"/>
  <c r="R40" i="80"/>
  <c r="U39" i="80"/>
  <c r="T39" i="80"/>
  <c r="S39" i="80"/>
  <c r="R39" i="80"/>
  <c r="U37" i="80"/>
  <c r="T37" i="80"/>
  <c r="S37" i="80"/>
  <c r="R37" i="80"/>
  <c r="U35" i="80"/>
  <c r="T35" i="80"/>
  <c r="S35" i="80"/>
  <c r="R35" i="80"/>
  <c r="U32" i="80"/>
  <c r="T32" i="80"/>
  <c r="S32" i="80"/>
  <c r="R32" i="80"/>
  <c r="U31" i="80"/>
  <c r="T31" i="80"/>
  <c r="S31" i="80"/>
  <c r="R31" i="80"/>
  <c r="U28" i="80"/>
  <c r="T28" i="80"/>
  <c r="S28" i="80"/>
  <c r="R28" i="80"/>
  <c r="U27" i="80"/>
  <c r="T27" i="80"/>
  <c r="S27" i="80"/>
  <c r="R27" i="80"/>
  <c r="U25" i="80"/>
  <c r="T25" i="80"/>
  <c r="S25" i="80"/>
  <c r="R25" i="80"/>
  <c r="U24" i="80"/>
  <c r="T24" i="80"/>
  <c r="S24" i="80"/>
  <c r="R24" i="80"/>
  <c r="U21" i="80"/>
  <c r="T21" i="80"/>
  <c r="S21" i="80"/>
  <c r="R21" i="80"/>
  <c r="U18" i="80"/>
  <c r="T18" i="80"/>
  <c r="S18" i="80"/>
  <c r="R18" i="80"/>
  <c r="U14" i="80"/>
  <c r="T14" i="80"/>
  <c r="S14" i="80"/>
  <c r="R14" i="80"/>
  <c r="T13" i="80"/>
  <c r="U13" i="80"/>
  <c r="S13" i="80"/>
  <c r="R13" i="80"/>
  <c r="L111" i="80"/>
  <c r="K111" i="80"/>
  <c r="L107" i="80"/>
  <c r="K107" i="80"/>
  <c r="L105" i="80"/>
  <c r="K105" i="80"/>
  <c r="L102" i="80"/>
  <c r="K102" i="80"/>
  <c r="L97" i="80"/>
  <c r="K97" i="80"/>
  <c r="L95" i="80"/>
  <c r="K95" i="80"/>
  <c r="L93" i="80"/>
  <c r="K93" i="80"/>
  <c r="L91" i="80"/>
  <c r="K91" i="80"/>
  <c r="L89" i="80"/>
  <c r="K89" i="80"/>
  <c r="L88" i="80"/>
  <c r="K88" i="80"/>
  <c r="L87" i="80"/>
  <c r="K87" i="80"/>
  <c r="L86" i="80"/>
  <c r="K86" i="80"/>
  <c r="L85" i="80"/>
  <c r="K85" i="80"/>
  <c r="L84" i="80"/>
  <c r="K84" i="80"/>
  <c r="L81" i="80"/>
  <c r="K81" i="80"/>
  <c r="L80" i="80"/>
  <c r="K80" i="80"/>
  <c r="L78" i="80"/>
  <c r="K78" i="80"/>
  <c r="L76" i="80"/>
  <c r="K76" i="80"/>
  <c r="L71" i="80"/>
  <c r="K71" i="80"/>
  <c r="L68" i="80"/>
  <c r="K68" i="80"/>
  <c r="L64" i="80"/>
  <c r="K64" i="80"/>
  <c r="L59" i="80"/>
  <c r="K59" i="80"/>
  <c r="L57" i="80"/>
  <c r="K57" i="80"/>
  <c r="L56" i="80"/>
  <c r="K56" i="80"/>
  <c r="L51" i="80"/>
  <c r="K51" i="80"/>
  <c r="L47" i="80"/>
  <c r="K47" i="80"/>
  <c r="L46" i="80"/>
  <c r="K46" i="80"/>
  <c r="L45" i="80"/>
  <c r="K45" i="80"/>
  <c r="L44" i="80"/>
  <c r="K44" i="80"/>
  <c r="L43" i="80"/>
  <c r="K43" i="80"/>
  <c r="L41" i="80"/>
  <c r="K41" i="80"/>
  <c r="L40" i="80"/>
  <c r="K40" i="80"/>
  <c r="L39" i="80"/>
  <c r="K39" i="80"/>
  <c r="L37" i="80"/>
  <c r="K37" i="80"/>
  <c r="L35" i="80"/>
  <c r="K35" i="80"/>
  <c r="L32" i="80"/>
  <c r="K32" i="80"/>
  <c r="L31" i="80"/>
  <c r="K31" i="80"/>
  <c r="L28" i="80"/>
  <c r="K28" i="80"/>
  <c r="L27" i="80"/>
  <c r="K27" i="80"/>
  <c r="L25" i="80"/>
  <c r="K25" i="80"/>
  <c r="L24" i="80"/>
  <c r="K24" i="80"/>
  <c r="L21" i="80"/>
  <c r="K21" i="80"/>
  <c r="L18" i="80"/>
  <c r="K18" i="80"/>
  <c r="L14" i="80"/>
  <c r="K14" i="80"/>
  <c r="L13" i="80"/>
  <c r="Q113" i="80" l="1"/>
  <c r="A5" i="112"/>
  <c r="A4" i="112"/>
  <c r="A5" i="111"/>
  <c r="A4" i="111"/>
  <c r="A5" i="110"/>
  <c r="A4" i="110"/>
  <c r="A5" i="109"/>
  <c r="A4" i="109"/>
  <c r="A5" i="108"/>
  <c r="A4" i="108"/>
  <c r="A5" i="107"/>
  <c r="A4" i="107"/>
  <c r="A3" i="88" l="1"/>
  <c r="A4" i="106"/>
  <c r="A3" i="106"/>
  <c r="A4" i="105"/>
  <c r="A3" i="105"/>
  <c r="A4" i="104"/>
  <c r="A3" i="104"/>
  <c r="A4" i="103"/>
  <c r="A3" i="103"/>
  <c r="F20" i="48"/>
  <c r="G20" i="48"/>
  <c r="G8" i="48"/>
  <c r="F8" i="48"/>
  <c r="G19" i="48"/>
  <c r="F19" i="48"/>
  <c r="G18" i="48"/>
  <c r="F18" i="48"/>
  <c r="G17" i="48"/>
  <c r="F17" i="48"/>
  <c r="G16" i="48"/>
  <c r="F16" i="48"/>
  <c r="G15" i="48"/>
  <c r="F15" i="48"/>
  <c r="G12" i="48"/>
  <c r="F12" i="48"/>
  <c r="G10" i="48"/>
  <c r="F10" i="48"/>
  <c r="C14" i="48"/>
  <c r="F14" i="48" s="1"/>
  <c r="D14" i="48"/>
  <c r="E14" i="48"/>
  <c r="B14" i="48"/>
  <c r="C7" i="48"/>
  <c r="D7" i="48"/>
  <c r="E7" i="48"/>
  <c r="B7" i="48"/>
  <c r="P24" i="8"/>
  <c r="P113" i="8"/>
  <c r="P109" i="8"/>
  <c r="P107" i="8"/>
  <c r="P104" i="8"/>
  <c r="P99" i="8"/>
  <c r="P95" i="8"/>
  <c r="P93" i="8"/>
  <c r="P91" i="8"/>
  <c r="P90" i="8"/>
  <c r="P89" i="8"/>
  <c r="P88" i="8"/>
  <c r="P87" i="8"/>
  <c r="P86" i="8"/>
  <c r="P85" i="8"/>
  <c r="P84" i="8"/>
  <c r="P81" i="8"/>
  <c r="P80" i="8"/>
  <c r="P78" i="8"/>
  <c r="P76" i="8"/>
  <c r="P68" i="8"/>
  <c r="P64" i="8"/>
  <c r="P59" i="8"/>
  <c r="P57" i="8"/>
  <c r="P56" i="8"/>
  <c r="P51" i="8"/>
  <c r="P47" i="8"/>
  <c r="P46" i="8"/>
  <c r="P45" i="8"/>
  <c r="P43" i="8"/>
  <c r="P37" i="8"/>
  <c r="P35" i="8"/>
  <c r="P41" i="8"/>
  <c r="P40" i="8"/>
  <c r="P39" i="8"/>
  <c r="P32" i="8"/>
  <c r="P31" i="8"/>
  <c r="P27" i="8"/>
  <c r="P26" i="8"/>
  <c r="P23" i="8"/>
  <c r="P20" i="8"/>
  <c r="P17" i="8"/>
  <c r="P13" i="8"/>
  <c r="P12" i="8"/>
  <c r="K107" i="8"/>
  <c r="K109" i="8"/>
  <c r="K113" i="8"/>
  <c r="K104" i="8"/>
  <c r="K99" i="8"/>
  <c r="K95" i="8"/>
  <c r="K93" i="8"/>
  <c r="K91" i="8"/>
  <c r="K90" i="8"/>
  <c r="K89" i="8"/>
  <c r="K88" i="8"/>
  <c r="K87" i="8"/>
  <c r="K86" i="8"/>
  <c r="K85" i="8"/>
  <c r="K84" i="8"/>
  <c r="K81" i="8"/>
  <c r="K80" i="8"/>
  <c r="K78" i="8"/>
  <c r="K76" i="8"/>
  <c r="K71" i="8"/>
  <c r="K68" i="8"/>
  <c r="K64" i="8"/>
  <c r="K59" i="8"/>
  <c r="K57" i="8"/>
  <c r="K56" i="8"/>
  <c r="K51" i="8"/>
  <c r="K47" i="8"/>
  <c r="K46" i="8"/>
  <c r="K45" i="8"/>
  <c r="K44" i="8"/>
  <c r="Q44" i="8" s="1"/>
  <c r="K43" i="8"/>
  <c r="K41" i="8"/>
  <c r="K40" i="8"/>
  <c r="K39" i="8"/>
  <c r="K37" i="8"/>
  <c r="K35" i="8"/>
  <c r="K32" i="8"/>
  <c r="K31" i="8"/>
  <c r="K27" i="8"/>
  <c r="K26" i="8"/>
  <c r="K24" i="8"/>
  <c r="K23" i="8"/>
  <c r="K20" i="8"/>
  <c r="K17" i="8"/>
  <c r="K13" i="8"/>
  <c r="K12" i="8"/>
  <c r="M112" i="8"/>
  <c r="M111" i="8" s="1"/>
  <c r="M110" i="8" s="1"/>
  <c r="N112" i="8"/>
  <c r="N111" i="8" s="1"/>
  <c r="N110" i="8" s="1"/>
  <c r="O112" i="8"/>
  <c r="O111" i="8" s="1"/>
  <c r="O110" i="8" s="1"/>
  <c r="M108" i="8"/>
  <c r="N108" i="8"/>
  <c r="O108" i="8"/>
  <c r="M106" i="8"/>
  <c r="N106" i="8"/>
  <c r="O106" i="8"/>
  <c r="M103" i="8"/>
  <c r="M102" i="8" s="1"/>
  <c r="N103" i="8"/>
  <c r="N102" i="8" s="1"/>
  <c r="O103" i="8"/>
  <c r="O102" i="8" s="1"/>
  <c r="L110" i="8"/>
  <c r="L100" i="8" s="1"/>
  <c r="M96" i="8"/>
  <c r="N96" i="8"/>
  <c r="O96" i="8"/>
  <c r="M94" i="8"/>
  <c r="N94" i="8"/>
  <c r="O94" i="8"/>
  <c r="M92" i="8"/>
  <c r="N92" i="8"/>
  <c r="O92" i="8"/>
  <c r="M79" i="8"/>
  <c r="N79" i="8"/>
  <c r="O79" i="8"/>
  <c r="M77" i="8"/>
  <c r="N77" i="8"/>
  <c r="O77" i="8"/>
  <c r="M75" i="8"/>
  <c r="N75" i="8"/>
  <c r="O75" i="8"/>
  <c r="L92" i="8"/>
  <c r="L82" i="8" s="1"/>
  <c r="L73" i="8" s="1"/>
  <c r="L72" i="8" s="1"/>
  <c r="N70" i="8"/>
  <c r="N69" i="8" s="1"/>
  <c r="O70" i="8"/>
  <c r="O69" i="8" s="1"/>
  <c r="M67" i="8"/>
  <c r="M66" i="8" s="1"/>
  <c r="N67" i="8"/>
  <c r="N66" i="8" s="1"/>
  <c r="O67" i="8"/>
  <c r="O66" i="8" s="1"/>
  <c r="M63" i="8"/>
  <c r="M62" i="8" s="1"/>
  <c r="M61" i="8" s="1"/>
  <c r="N63" i="8"/>
  <c r="N62" i="8" s="1"/>
  <c r="N61" i="8" s="1"/>
  <c r="O63" i="8"/>
  <c r="O62" i="8" s="1"/>
  <c r="O61" i="8" s="1"/>
  <c r="M55" i="8"/>
  <c r="N55" i="8"/>
  <c r="O55" i="8"/>
  <c r="M58" i="8"/>
  <c r="N58" i="8"/>
  <c r="O58" i="8"/>
  <c r="M11" i="8"/>
  <c r="M10" i="8" s="1"/>
  <c r="M9" i="8" s="1"/>
  <c r="N11" i="8"/>
  <c r="N10" i="8" s="1"/>
  <c r="N9" i="8" s="1"/>
  <c r="O11" i="8"/>
  <c r="O10" i="8" s="1"/>
  <c r="O9" i="8" s="1"/>
  <c r="M16" i="8"/>
  <c r="M15" i="8" s="1"/>
  <c r="N16" i="8"/>
  <c r="N15" i="8" s="1"/>
  <c r="O16" i="8"/>
  <c r="O15" i="8" s="1"/>
  <c r="M19" i="8"/>
  <c r="M18" i="8" s="1"/>
  <c r="N19" i="8"/>
  <c r="N18" i="8" s="1"/>
  <c r="O19" i="8"/>
  <c r="O18" i="8" s="1"/>
  <c r="M22" i="8"/>
  <c r="N22" i="8"/>
  <c r="O22" i="8"/>
  <c r="M25" i="8"/>
  <c r="N25" i="8"/>
  <c r="O25" i="8"/>
  <c r="M30" i="8"/>
  <c r="M29" i="8" s="1"/>
  <c r="N30" i="8"/>
  <c r="N29" i="8" s="1"/>
  <c r="O30" i="8"/>
  <c r="O29" i="8" s="1"/>
  <c r="M34" i="8"/>
  <c r="N34" i="8"/>
  <c r="O34" i="8"/>
  <c r="M36" i="8"/>
  <c r="N36" i="8"/>
  <c r="O36" i="8"/>
  <c r="M38" i="8"/>
  <c r="N38" i="8"/>
  <c r="O38" i="8"/>
  <c r="M42" i="8"/>
  <c r="N42" i="8"/>
  <c r="O42" i="8"/>
  <c r="M50" i="8"/>
  <c r="M49" i="8" s="1"/>
  <c r="M48" i="8" s="1"/>
  <c r="N50" i="8"/>
  <c r="N49" i="8" s="1"/>
  <c r="N48" i="8" s="1"/>
  <c r="O50" i="8"/>
  <c r="O49" i="8" s="1"/>
  <c r="O48" i="8" s="1"/>
  <c r="Q80" i="8" l="1"/>
  <c r="Q99" i="8"/>
  <c r="Q59" i="8"/>
  <c r="Q113" i="8"/>
  <c r="Q23" i="8"/>
  <c r="Q31" i="8"/>
  <c r="Q68" i="8"/>
  <c r="Q13" i="8"/>
  <c r="Q32" i="8"/>
  <c r="Q35" i="8"/>
  <c r="Q46" i="8"/>
  <c r="Q57" i="8"/>
  <c r="Q84" i="8"/>
  <c r="Q88" i="8"/>
  <c r="Q93" i="8"/>
  <c r="Q24" i="8"/>
  <c r="Q17" i="8"/>
  <c r="Q27" i="8"/>
  <c r="Q39" i="8"/>
  <c r="Q37" i="8"/>
  <c r="Q47" i="8"/>
  <c r="Q78" i="8"/>
  <c r="Q20" i="8"/>
  <c r="Q43" i="8"/>
  <c r="Q51" i="8"/>
  <c r="Q64" i="8"/>
  <c r="Q109" i="8"/>
  <c r="Q107" i="8"/>
  <c r="Q95" i="8"/>
  <c r="Q76" i="8"/>
  <c r="Q104" i="8"/>
  <c r="M54" i="8"/>
  <c r="M53" i="8" s="1"/>
  <c r="M52" i="8" s="1"/>
  <c r="M21" i="8"/>
  <c r="Q40" i="8"/>
  <c r="Q85" i="8"/>
  <c r="Q89" i="8"/>
  <c r="Q41" i="8"/>
  <c r="Q86" i="8"/>
  <c r="Q90" i="8"/>
  <c r="Q26" i="8"/>
  <c r="Q45" i="8"/>
  <c r="Q56" i="8"/>
  <c r="Q81" i="8"/>
  <c r="Q87" i="8"/>
  <c r="Q91" i="8"/>
  <c r="O54" i="8"/>
  <c r="O53" i="8" s="1"/>
  <c r="O52" i="8" s="1"/>
  <c r="N54" i="8"/>
  <c r="N53" i="8" s="1"/>
  <c r="N52" i="8" s="1"/>
  <c r="L52" i="8"/>
  <c r="N33" i="8"/>
  <c r="G7" i="48"/>
  <c r="F7" i="48"/>
  <c r="B21" i="48"/>
  <c r="E21" i="48"/>
  <c r="D21" i="48"/>
  <c r="C21" i="48"/>
  <c r="G14" i="48"/>
  <c r="O105" i="8"/>
  <c r="O101" i="8" s="1"/>
  <c r="O100" i="8" s="1"/>
  <c r="N105" i="8"/>
  <c r="N101" i="8" s="1"/>
  <c r="N100" i="8" s="1"/>
  <c r="M105" i="8"/>
  <c r="M101" i="8" s="1"/>
  <c r="M100" i="8" s="1"/>
  <c r="O82" i="8"/>
  <c r="O74" i="8"/>
  <c r="M82" i="8"/>
  <c r="N82" i="8"/>
  <c r="M74" i="8"/>
  <c r="N74" i="8"/>
  <c r="N65" i="8"/>
  <c r="N60" i="8" s="1"/>
  <c r="O65" i="8"/>
  <c r="O60" i="8" s="1"/>
  <c r="M33" i="8"/>
  <c r="N21" i="8"/>
  <c r="O21" i="8"/>
  <c r="O33" i="8"/>
  <c r="F21" i="48" l="1"/>
  <c r="G21" i="48"/>
  <c r="O73" i="8"/>
  <c r="O72" i="8" s="1"/>
  <c r="M14" i="8"/>
  <c r="M8" i="8" s="1"/>
  <c r="N14" i="8"/>
  <c r="N8" i="8" s="1"/>
  <c r="N73" i="8"/>
  <c r="N72" i="8" s="1"/>
  <c r="M73" i="8"/>
  <c r="M72" i="8" s="1"/>
  <c r="O14" i="8"/>
  <c r="O8" i="8" s="1"/>
  <c r="A5" i="100"/>
  <c r="A4" i="88"/>
  <c r="A5" i="80"/>
  <c r="A4" i="8"/>
  <c r="A4" i="54"/>
  <c r="A4" i="48"/>
  <c r="N115" i="8" l="1"/>
  <c r="O115" i="8"/>
  <c r="A4" i="100"/>
  <c r="A4" i="80"/>
  <c r="A3" i="8"/>
  <c r="A3" i="54"/>
  <c r="A3" i="48"/>
  <c r="P71" i="8" l="1"/>
  <c r="Q71" i="8" s="1"/>
  <c r="M70" i="8"/>
  <c r="M69" i="8" s="1"/>
  <c r="M65" i="8" s="1"/>
  <c r="M60" i="8" s="1"/>
</calcChain>
</file>

<file path=xl/sharedStrings.xml><?xml version="1.0" encoding="utf-8"?>
<sst xmlns="http://schemas.openxmlformats.org/spreadsheetml/2006/main" count="3291" uniqueCount="1256">
  <si>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</si>
  <si>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</si>
  <si>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</si>
  <si>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</si>
  <si>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</si>
  <si>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</si>
  <si>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</si>
  <si>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</si>
  <si>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</si>
  <si>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</si>
  <si>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</si>
  <si>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</si>
  <si>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</si>
  <si>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</si>
  <si>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</si>
  <si>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</si>
  <si>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</si>
  <si>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</si>
  <si>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</si>
  <si>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</si>
  <si>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</si>
  <si>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</si>
  <si>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</si>
  <si>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</si>
  <si>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</si>
  <si>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</si>
  <si>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</si>
  <si>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</si>
  <si>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</si>
  <si>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</si>
  <si>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</si>
  <si>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</si>
  <si>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</si>
  <si>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</si>
  <si>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</si>
  <si>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</si>
  <si>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</si>
  <si>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</si>
  <si>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</si>
  <si>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</si>
  <si>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</si>
  <si>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</si>
  <si>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</si>
  <si>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</si>
  <si>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</si>
  <si>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</si>
  <si>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</si>
  <si>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</si>
  <si>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</si>
  <si>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</si>
  <si>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</si>
  <si>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</si>
  <si>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</si>
  <si>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</si>
  <si>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</si>
  <si>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</si>
  <si>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</si>
  <si>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</si>
  <si>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</si>
  <si>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</si>
  <si>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</si>
  <si>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</si>
  <si>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</si>
  <si>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</si>
  <si>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</si>
  <si>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</si>
  <si>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</si>
  <si>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</si>
  <si>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</si>
  <si>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</si>
  <si>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</si>
  <si>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</si>
  <si>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</si>
  <si>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</si>
  <si>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</si>
  <si>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</si>
  <si>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</si>
  <si>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</si>
  <si>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</si>
  <si>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</si>
  <si>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</si>
  <si>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</si>
  <si>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</si>
  <si>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</si>
  <si>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</si>
  <si>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</si>
  <si>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</si>
  <si>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</si>
  <si>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</si>
  <si>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GASTO CORRIENTE O DE INVERSIÓN</t>
  </si>
  <si>
    <t>APROBADO</t>
  </si>
  <si>
    <t>VARIACIÓN ABSOLUTA: 
 (MODIFICADO-APROBADO)</t>
  </si>
  <si>
    <t>VARIACIÓN %:
((MODIFICADO/APROBADO)-1)*100</t>
  </si>
  <si>
    <t>PRESUPUESTAL   (Pesos con dos decimales)</t>
  </si>
  <si>
    <t>PRESUPUESTO (Pesos con dos decimales)</t>
  </si>
  <si>
    <t>TOTAL GASTO CORRIENTE</t>
  </si>
  <si>
    <t>APROBADO*</t>
  </si>
  <si>
    <t>TOTAL GASTO DE CAPITAL</t>
  </si>
  <si>
    <t xml:space="preserve"> TIPO</t>
  </si>
  <si>
    <t>PAGADO
(4)</t>
  </si>
  <si>
    <t>(5)=2-1</t>
  </si>
  <si>
    <t>TOTAL URG     (10)</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</si>
  <si>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</si>
  <si>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</si>
  <si>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</si>
  <si>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</si>
  <si>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</si>
  <si>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</si>
  <si>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</si>
  <si>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</si>
  <si>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TOTAL URG (19)</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</si>
  <si>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</si>
  <si>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</si>
  <si>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</si>
  <si>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</si>
  <si>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</si>
  <si>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</si>
  <si>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</si>
  <si>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APROBADO
(6)</t>
  </si>
  <si>
    <t xml:space="preserve">PROYECTOS, ACCIONES, O PROGRAMAS </t>
  </si>
  <si>
    <t>CAUSAS DE LAS ADECUACIONES AL PRESUPUESTO</t>
  </si>
  <si>
    <t>ACCIÓN O PROYECTO</t>
  </si>
  <si>
    <t>ORIGINAL
(1)</t>
  </si>
  <si>
    <t>ICPPP
(%)
5/4
(8)</t>
  </si>
  <si>
    <t>TOTAL URG (7)</t>
  </si>
  <si>
    <r>
      <t>DENOMINACIÓN DEL PROGRAMA</t>
    </r>
    <r>
      <rPr>
        <b/>
        <vertAlign val="superscript"/>
        <sz val="9"/>
        <rFont val="Gotham Rounded Book"/>
        <family val="3"/>
      </rPr>
      <t>1/</t>
    </r>
  </si>
  <si>
    <t>TOTAL URG (10)</t>
  </si>
  <si>
    <t>AR  ACCIONES REALIZADAS PARA LA CONSECUCIÓN DE METAS DE LAS ACTIVIDADES INSTITUCIONALES</t>
  </si>
  <si>
    <t>AO</t>
  </si>
  <si>
    <t>UNIDAD DE
MEDIDA</t>
  </si>
  <si>
    <t>METAS</t>
  </si>
  <si>
    <t>ORIGINAL</t>
  </si>
  <si>
    <t>ALCANZADA</t>
  </si>
  <si>
    <t>TOTAL URG (8)</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</si>
  <si>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</si>
  <si>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</si>
  <si>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</si>
  <si>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</si>
  <si>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</si>
  <si>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</si>
  <si>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</si>
  <si>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</si>
  <si>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</si>
  <si>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</si>
  <si>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</si>
  <si>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</si>
  <si>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</si>
  <si>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</si>
  <si>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</si>
  <si>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</si>
  <si>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</si>
  <si>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</si>
  <si>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</si>
  <si>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</si>
  <si>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</si>
  <si>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</si>
  <si>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</si>
  <si>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APROBADO 
1</t>
  </si>
  <si>
    <t>PPI PROGRAMAS Y PROYECTOS DE INVERSIÓN</t>
  </si>
  <si>
    <t>Clave
Proyecto de Inversión</t>
  </si>
  <si>
    <t>Avance Físico
%</t>
  </si>
  <si>
    <t>Presupuesto
(Pesos con dos decimales)</t>
  </si>
  <si>
    <t>Descripción de Acciones Realizadas</t>
  </si>
  <si>
    <t>Aprobado</t>
  </si>
  <si>
    <t>Ejercido</t>
  </si>
  <si>
    <t>Denominación del Proyecto de Inversión</t>
  </si>
  <si>
    <t>APP-4 AVANCE PROGRAMÁTICO-PRESUPUESTAL DE LAS ACCIONES REALIZADAS CON RECURSOS DE ORIGEN FEDERAL</t>
  </si>
  <si>
    <t xml:space="preserve">1/ Se refiere a programas que cuentan con reglas de operación publicadas en la Gaceta Oficial de la Ciudad de México. </t>
  </si>
  <si>
    <t>IAPP INDICADORES ASOCIADOS A PROGRAMAS PRESUPUESTARIOS</t>
  </si>
  <si>
    <t>PROGRAMA PRESUPUESTARIO:   (3)</t>
  </si>
  <si>
    <t>Nombre del Indicador</t>
  </si>
  <si>
    <t>Objetivo</t>
  </si>
  <si>
    <t>Nivel del Objetivo</t>
  </si>
  <si>
    <t>Tipo de Indicador</t>
  </si>
  <si>
    <t>Método de Cálculo</t>
  </si>
  <si>
    <t>Dimensión a Medir</t>
  </si>
  <si>
    <t>Frecuencia de Medición</t>
  </si>
  <si>
    <t>Unidad de Medida</t>
  </si>
  <si>
    <t>Línea Base</t>
  </si>
  <si>
    <t>Meta Alcanzada al Periodo</t>
  </si>
  <si>
    <t>B)  EXPLICACIÓN A LAS VARIACIONES DEL PRESUPUESTO EJERCIDO RESPECTO DEL DEVENGADO</t>
  </si>
  <si>
    <t>(6)=3-2</t>
  </si>
  <si>
    <t>PROGRAMADO
 (1)</t>
  </si>
  <si>
    <t>A)  EXPLICACIÓN A LAS VARIACIONES DEL PRESUPUESTO  DEVENGADO  RESPECTO DEL PROGRAMADO AL PERIODO</t>
  </si>
  <si>
    <t>PROGRAMADO
 (4)</t>
  </si>
  <si>
    <t>PROGRAMADO
 (2)</t>
  </si>
  <si>
    <t>PROGRAMADO
(7)</t>
  </si>
  <si>
    <t>PROGRAMADA</t>
  </si>
  <si>
    <t>PROGRAMADO</t>
  </si>
  <si>
    <t>Programado</t>
  </si>
  <si>
    <t xml:space="preserve">Meta Programada al Periodo </t>
  </si>
  <si>
    <t>PROGRAMADO
2</t>
  </si>
  <si>
    <t>ICMPP
(%)
2/1=(3)</t>
  </si>
  <si>
    <t>A) Causas de las variaciones del Índice de Aplicación de Recursos para la Consecución de Metas (IARCM)</t>
  </si>
  <si>
    <t>AUR ASIGNACIONES ADICIONALES AUTORIZADOS A LAS UNIDADES RESPONSABLES DEL GASTO EN EL 
DECRETO DE PRESUPUESTO DE EGRESOS DE LA CIUDAD DE MÉXICO PARA EL EJERCICIO FISCAL 2018</t>
  </si>
  <si>
    <t>* Se refiere al presupuesto autorizado en los Anexos II y V del Decreto de Presupuesto de Egresos para el ejercicio fiscal 2018.</t>
  </si>
  <si>
    <t>CLAVE Y DENOMINACIÓN DE LA PARTIDA</t>
  </si>
  <si>
    <r>
      <t xml:space="preserve"> PRESUPUESTO 
(Pesos con dos decimales)</t>
    </r>
    <r>
      <rPr>
        <b/>
        <vertAlign val="superscript"/>
        <sz val="9"/>
        <rFont val="Gotham Rounded Book"/>
        <family val="3"/>
      </rPr>
      <t xml:space="preserve"> </t>
    </r>
  </si>
  <si>
    <t>Total URG</t>
  </si>
  <si>
    <t>Pagado</t>
  </si>
  <si>
    <t>Devengado</t>
  </si>
  <si>
    <t>Modificado</t>
  </si>
  <si>
    <t>Alcanzado</t>
  </si>
  <si>
    <t>Original</t>
  </si>
  <si>
    <t>Presupuestal   (Pesos con dos decimales)</t>
  </si>
  <si>
    <t>Físico</t>
  </si>
  <si>
    <t>R      e      s      u      l      t      a      d      o      s</t>
  </si>
  <si>
    <t>Denominación</t>
  </si>
  <si>
    <t>Py</t>
  </si>
  <si>
    <t>RCR EGRESOS POR ACTIVIDAD INSTITUCIONAL CON RECURSOS DE CRÉDITO</t>
  </si>
  <si>
    <t>Del 1 de enero al 30 de Junio de 2018 (2)</t>
  </si>
  <si>
    <t>Informe de Avance Trimestral</t>
  </si>
  <si>
    <t>ASIGNADO</t>
  </si>
  <si>
    <t>Asignaciones Previstas en el Artículo 14 del Decreto de Presupuesto de Egresos para el Ejercicio Fiscal 2018</t>
  </si>
  <si>
    <t>NÚMERO DE BENEFICIARIOS</t>
  </si>
  <si>
    <t>DESCRIPCIÓN ESPECIFICA</t>
  </si>
  <si>
    <t>APR-1 ACCIONES DEL PROGRAMA DE RECONSTRUCCIÓN DE LA CIUDAD DE MÉXICO</t>
  </si>
  <si>
    <t>OR</t>
  </si>
  <si>
    <t>APR-2 OTRAS ACCIONES DEL PROGRAMA DE RECONSTRUCCIÓN DE LA CIUDAD DE MÉXICO</t>
  </si>
  <si>
    <t>ACCIONES APROBADAS POR LA COMISIÓN PARA LA RECONSTRUCCIÓN, RECUPERACIÓN Y TRANSFORMACIÓN DE LA CIUDAD DE MÉXICO EN UNA CDMX CADA VEZ MÁS RESILIENTE</t>
  </si>
  <si>
    <t>OTRAS ACCIONES APROBADAS CONFORME A LEY PARA LA RECONSTRUCCIÓN, RECUPERACIÓN Y TRANSFORMACIÓN DE LA CIUDAD DE MÉXICO EN UNA CADA VEZ MAS RESILIENTE</t>
  </si>
  <si>
    <t>DG</t>
  </si>
  <si>
    <t>EQUIDAD E INCLUSIÓN SOCIAL PARA EL DESARROLLO HUMANO</t>
  </si>
  <si>
    <t>GOBIERNO</t>
  </si>
  <si>
    <t>JUSTICIA</t>
  </si>
  <si>
    <t xml:space="preserve">DERECHOS HUMANOS </t>
  </si>
  <si>
    <t>ACCIONES EN PRO DE LA IGUALDAD DE GÉNERO</t>
  </si>
  <si>
    <t>ASUNTO</t>
  </si>
  <si>
    <t>PLANEACIÓN Y DISEÑO DE PROGRAMAS Y ACCIONES EN PRO DE LA IGUALDAD DE GÉNERO (POLÍTICAS PÚBLICAS)</t>
  </si>
  <si>
    <t>DESARROLLO SOCIAL</t>
  </si>
  <si>
    <t>VIVIENDA Y SERVICIOS A LA COMUNIDAD</t>
  </si>
  <si>
    <t xml:space="preserve">SERVICIOS COMUNALES </t>
  </si>
  <si>
    <t>SANIDAD ANIMAL</t>
  </si>
  <si>
    <t>DOCUMENTO</t>
  </si>
  <si>
    <t>SERVICIO</t>
  </si>
  <si>
    <t>SALUD</t>
  </si>
  <si>
    <t>PRESTACIONES DE SERVICIOS DE SALUD A LA COMUNIDAD</t>
  </si>
  <si>
    <t xml:space="preserve">APOYO A LA SALUD </t>
  </si>
  <si>
    <t>PERSONA</t>
  </si>
  <si>
    <t>RECREACIÓN, CULTURA Y OTRAS MANIFESTACIONES SOCIALES</t>
  </si>
  <si>
    <t xml:space="preserve">DEPORTE Y RECREACIÓN </t>
  </si>
  <si>
    <t>FOMENTO DE ACTIVIDADES DEPORTIVAS Y RECREATIVAS</t>
  </si>
  <si>
    <t>EVENTO</t>
  </si>
  <si>
    <t>MANTENIMIENTO, CONSERVACIÓN Y REHABILITACIÓN DE ESPACIOS DEPORTIVOS</t>
  </si>
  <si>
    <t>INMUEBLE</t>
  </si>
  <si>
    <t>CULTURA</t>
  </si>
  <si>
    <t>CONSTRUCCIÓN Y AMPLIACIÓN DE INFRAESTRUCTURA DE CULTURA</t>
  </si>
  <si>
    <t>MANTENIMIENTO, CONSERVACIÓN Y REHABILITACIÓN DE INFRAESTRUCTURA CULTURA</t>
  </si>
  <si>
    <t>PROMOCIÓN DE ACTIVIDADES CULTURALES</t>
  </si>
  <si>
    <t xml:space="preserve">INMUEBLE </t>
  </si>
  <si>
    <t xml:space="preserve">CULTURALES </t>
  </si>
  <si>
    <t>EDUCACIÓN BÁSICA</t>
  </si>
  <si>
    <t>APOYO A LA EDUCACIÓN</t>
  </si>
  <si>
    <t>MANTENIMIENTO, CONSERVACIÓN Y REHABILITACIÓN DE INFRAESTRUCTURA EDUCATIVA</t>
  </si>
  <si>
    <t>PROTECCIÓN SOCIAL</t>
  </si>
  <si>
    <t>FAMILIAS E HIJOS</t>
  </si>
  <si>
    <t>APOYO A JEFAS DE FAMILIA</t>
  </si>
  <si>
    <t>ALIMENTACIÓN Y NUTRICIÓN</t>
  </si>
  <si>
    <t>CONDICIONES DE MARGINACIÓN</t>
  </si>
  <si>
    <t>OTROS GRUPOS VULNERABLES</t>
  </si>
  <si>
    <t>ATENCIÓN A LA VIOLENCIA INTRAFAMILIAR</t>
  </si>
  <si>
    <t xml:space="preserve">SERVICIOS COMPLEMENTARIOS DE APOYO A LAS PERSONAS CON DISCAPACIDAD </t>
  </si>
  <si>
    <t>SERVICIOS COMPLEMENTARIOS DE APOYO SOCIAL A ADULTOS MAYORES</t>
  </si>
  <si>
    <t>OTROS DE SEGURIDAD SOCIAL Y ASISTENCIA SOCIAL</t>
  </si>
  <si>
    <t>APOYO A LA JUVENTUD</t>
  </si>
  <si>
    <t>CONSTRUCCIÓN Y AMPLIACIÓN DE INFRAESTRUCTURA DE DESARROLLO SOCIAL</t>
  </si>
  <si>
    <t>MANTENIMIENTO, CONSERVACIÓN Y REHABILITACIÓN DE INFRAESTRUCTURA DE DESARROLLO SOCIAL</t>
  </si>
  <si>
    <t>OPERACIÓN DE CENTROS DE DESARROLLO INFANTIL EN DELEGACIONES</t>
  </si>
  <si>
    <t>SERVICIO Y AYUDA DE ASISTENCIA SOCIAL</t>
  </si>
  <si>
    <t>DESARROLLO ECONÓMICO</t>
  </si>
  <si>
    <t>ASUNTOS ECONÓMICOS, COMERCIALES Y LABORALES EN GENERAL</t>
  </si>
  <si>
    <t>ASUNTOS LABORALES GENERALES</t>
  </si>
  <si>
    <t>FOMENTO AL EMPLEO</t>
  </si>
  <si>
    <t>APOYO</t>
  </si>
  <si>
    <t>GOBERNABILIDAD, SEGURIDAD Y PROTECCIÓN CIUDADANA</t>
  </si>
  <si>
    <t>ASUNTOS DE ORDEN PÚBLICO Y DE SEGURIDAD INTERIOR</t>
  </si>
  <si>
    <t>POLICÍA</t>
  </si>
  <si>
    <t>APOYO A LA PREVENCIÓN DEL DELITO</t>
  </si>
  <si>
    <t>SERVICIOS COMPLEMENTARIOS DE VIGILANCIA</t>
  </si>
  <si>
    <t>PROTECCIÓN CIVIL</t>
  </si>
  <si>
    <t>GESTIÓN INTEGRAL DEL RIESGO EN MATERIA DE PROTECCIÓN CIVIL</t>
  </si>
  <si>
    <t>ACCIÓN</t>
  </si>
  <si>
    <t>DESARROLLO ECONÓMICO SUSTENTABLE</t>
  </si>
  <si>
    <t xml:space="preserve">PROTECCIÓN AMBIENTAL </t>
  </si>
  <si>
    <t>PROTECCIÓN DE LA DIVERSIDAD BIOLÓGICA Y EL PAISAJE</t>
  </si>
  <si>
    <t xml:space="preserve">OPERACIÓN DE VIVEROS EN DELEGACIÓN </t>
  </si>
  <si>
    <t>ASUNTOS ECONÓMICOS Y COMERCIALES EN GENERAL</t>
  </si>
  <si>
    <t>REORDENAMIENTO DE LA VÍA PÚBLICA CON ENFOQUE DE DESARROLLO ECONÓMICO</t>
  </si>
  <si>
    <t>OTRAS INDUSTRIAS Y OTROS ASUNTOS ECONÓMICOS</t>
  </si>
  <si>
    <t>APOYO A MYPES</t>
  </si>
  <si>
    <t>OTROS ASUNTOS ECONÓMICOS</t>
  </si>
  <si>
    <t>HABITABILIDAD Y SERVICIOS, ESPACIOS PÚBLICOS E INFRAESTRUCTURA</t>
  </si>
  <si>
    <t>PROTECCIÓN AMBIENTAL</t>
  </si>
  <si>
    <t>ORDENACIÓN DE DESECHOS</t>
  </si>
  <si>
    <t>RECOLECCIÓN DE RESIDUOS SÓLIDOS</t>
  </si>
  <si>
    <t>ORDENACIÓN DE AGUAS RESIDUALES, DRENAJE Y ALCANTARILLADO</t>
  </si>
  <si>
    <t>MANTENIMIENTO, CONSERVACIÓN Y REHABILITACIÓN AL SISTEMA DE DRENAJE</t>
  </si>
  <si>
    <t>MANTENIMIENTO DE ÁREAS VERDES</t>
  </si>
  <si>
    <t>SERVICIO DE PODA DE ÁRBOLES</t>
  </si>
  <si>
    <t>URBANIZACIÓN</t>
  </si>
  <si>
    <t>BALIZAMIENTO EN VIALIDADES</t>
  </si>
  <si>
    <t>CONSTRUCCIÓN Y AMPLIACIÓN DE EDIFICIOS PÚBLICOS</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</si>
  <si>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</si>
  <si>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</si>
  <si>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</si>
  <si>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</si>
  <si>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</si>
  <si>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SEÑALAMIENTO EN VIALIDADES</t>
  </si>
  <si>
    <t>ABASTECIMIENTO DE AGUA</t>
  </si>
  <si>
    <t>MANTENIMIENTO, CONSERVACIÓN Y REHABILITACIÓN DE INFRAESTRUCTURA DE AGUA POTABLE</t>
  </si>
  <si>
    <t>ALUMBRADO PÚBLICO</t>
  </si>
  <si>
    <t>SERVICIOS COMUNALES</t>
  </si>
  <si>
    <t>MANTENIMIENTO, CONSERVACIÓN Y REHABILITACIÓN PARA UNIDADES HABITACIONALES Y VIVIENDA</t>
  </si>
  <si>
    <t xml:space="preserve">OPERACIÓN DE PANTEONES PÚBLICOS </t>
  </si>
  <si>
    <t>EFECTIVIDAD, RENDICIÓN DE CUENTAS Y COMBATE A LA CORRUPCIÓN</t>
  </si>
  <si>
    <t>COORDINACIÓN DE LA POLÍTICA DE GOBIERNO</t>
  </si>
  <si>
    <t>PRESIDENCIA/GUBERNATURA</t>
  </si>
  <si>
    <t>COORDINACIÓN DE POLÍTICAS</t>
  </si>
  <si>
    <t>OTROS SERVICIOS GENERALES</t>
  </si>
  <si>
    <t>SERVICIOS ESTADÍSTICOS</t>
  </si>
  <si>
    <t>SERVICIOS INFORMÁTICOS</t>
  </si>
  <si>
    <t>OTROS</t>
  </si>
  <si>
    <t>APOYO ADMINISTRATIVO</t>
  </si>
  <si>
    <t>SERVICIOS LEGALES</t>
  </si>
  <si>
    <t>PLANTA</t>
  </si>
  <si>
    <t>COMERCIANTE</t>
  </si>
  <si>
    <t>EMPRESA</t>
  </si>
  <si>
    <t>TONELADA</t>
  </si>
  <si>
    <t>KILOMETRO</t>
  </si>
  <si>
    <t>M²</t>
  </si>
  <si>
    <t>PIEZA</t>
  </si>
  <si>
    <t>METRO</t>
  </si>
  <si>
    <t>ESPACIO PÚBLICO</t>
  </si>
  <si>
    <t>LUMINARIA</t>
  </si>
  <si>
    <t>TRÁMITE</t>
  </si>
  <si>
    <t>Unidad Responsable del Gasto: 02CD02 DELEGACIÓN AZCAPOTZALCO.</t>
  </si>
  <si>
    <t>Período: Enero-Junio 2018.</t>
  </si>
  <si>
    <t>Objetivo:</t>
  </si>
  <si>
    <t>Acciones Realizadas:</t>
  </si>
  <si>
    <t>2</t>
  </si>
  <si>
    <t>3</t>
  </si>
  <si>
    <t>1</t>
  </si>
  <si>
    <t>7</t>
  </si>
  <si>
    <t>201</t>
  </si>
  <si>
    <t>Garantizar la seguridad de la población fija y flotante de esta demarcación territorial.</t>
  </si>
  <si>
    <t>203</t>
  </si>
  <si>
    <t>SERVICIOS COMPLEMENTARIOS DE VIGILANCIA.</t>
  </si>
  <si>
    <t>APOYO A LA PREVENCIÓN DEL DELITO.</t>
  </si>
  <si>
    <t>Garantizar en coordinación con las Delegaciones, que el acceso y uso del espacio público se lleve a cabo con el mínimo de impactos negativos a la población. Toda expresión política y social debe ser atendida de manera respetuosa.</t>
  </si>
  <si>
    <t>6</t>
  </si>
  <si>
    <t>204</t>
  </si>
  <si>
    <t>GESTIÓN INTEGRAL DEL RIESGO EN MATERIA DE PROTECCIÓN CIVIL.</t>
  </si>
  <si>
    <t xml:space="preserve">ACCIÓN </t>
  </si>
  <si>
    <t>Proporcionar seguridad a la población, concientizar y fomentar acciones de prevención en caso de desastres naturales y/o emergencias. Atender las demandas de los ciudadanos en materia de Protección Civil.</t>
  </si>
  <si>
    <t>5</t>
  </si>
  <si>
    <t>209</t>
  </si>
  <si>
    <t>Producir plantas de ordenamiento para brindar mantenimiento en áreas verdes, parques y jardines.</t>
  </si>
  <si>
    <t>215</t>
  </si>
  <si>
    <t>Garantizar el correcto funcionamiento del comercio que se ubica en la calle, camellones, banquetas, avenidas, asegurando que no existan afectaciones para las personas que transitan por el lugar donde se encuentran instalados.</t>
  </si>
  <si>
    <t>9</t>
  </si>
  <si>
    <t>APOYO A MYPES.</t>
  </si>
  <si>
    <t>REORDENAMIENTO DE LA VÍA PÚBLICA CON ENFOQUE DE DESARROLLO ECONÓMICO.</t>
  </si>
  <si>
    <t>Proporcionar capacitación y desarrollo a los microempresarios de esta demarcación para lograr un crecimiento en sus empresas y puedan continuar con la generación de empleos.</t>
  </si>
  <si>
    <t>OPERACIÓN DE VIVEROS EN LA DELEGACIÓN.</t>
  </si>
  <si>
    <t>COORDINACIÓN DE POLÍTICAS.</t>
  </si>
  <si>
    <t>Mantener vínculos con otras instancias gubernamentales para la coordinación de planeación y ejecución de trabajos de la población.</t>
  </si>
  <si>
    <t>8</t>
  </si>
  <si>
    <t>207</t>
  </si>
  <si>
    <t>SERVICIOS INFORMÁTICOS.</t>
  </si>
  <si>
    <t>Contar con las herramientas tecnológicas necesarias para el servicio adecuado a la población.</t>
  </si>
  <si>
    <t>Con el uso de la tecnología informática la mujer trabajadora tendrá mejores posibilidades de la incursión en equidad de género.</t>
  </si>
  <si>
    <t>APOYO ADMINISTRATIVO.</t>
  </si>
  <si>
    <t>Realizar los trámites administrativos antes las diferentes instancias gubernamentales requeridas por las áreas administrativas y operativas que integran a esta delegación.</t>
  </si>
  <si>
    <t>SERVICIOS LEGALES.</t>
  </si>
  <si>
    <t>208</t>
  </si>
  <si>
    <t>Orientar en materia legal a la población sin distinción de género o condición física.</t>
  </si>
  <si>
    <t>Brindar atención legal a la población que requiera de servicios legales en equidad de género.</t>
  </si>
  <si>
    <t>Contar con las herramientas informáticas para brindar mejor servicio a la ciudadanía.</t>
  </si>
  <si>
    <t>Proporcionar asesoría legal a pequeños comerciantes y a la población en general que requiera de asesoría en materia legal.</t>
  </si>
  <si>
    <t>4</t>
  </si>
  <si>
    <t>ACCIONES EN PRO DE LA IGUALDAD DE GÉNERO.</t>
  </si>
  <si>
    <t>Promover la Igualdad de género con todos los habitantes de la demarcación.</t>
  </si>
  <si>
    <t>202</t>
  </si>
  <si>
    <t>Proporcionar atención legal a disminuir las brechas de desigualdad entre hombres y mujeres en equidad de género.</t>
  </si>
  <si>
    <t>Brindar atención a la mujer en materia de asesoramiento legal para incluirla en el ámbito social.</t>
  </si>
  <si>
    <t>205</t>
  </si>
  <si>
    <t>APOYO A LA SALUD.</t>
  </si>
  <si>
    <t>211</t>
  </si>
  <si>
    <t>FOMENTO DE ACTIVIDADES DEPORTIVAS Y RECREATIVAS.</t>
  </si>
  <si>
    <t>212</t>
  </si>
  <si>
    <t>MANTENIMIENTO, CONSERVACIÓN Y REHABILITACIÓN DE INFRAESTRUCTURA CULTURAL.</t>
  </si>
  <si>
    <t>Brindar espacios cómodos y adecuados para las diferentes actividades culturales que se ofrecen en los diferentes Museos dentro del perímetro Delegacional.</t>
  </si>
  <si>
    <t>213</t>
  </si>
  <si>
    <t>CONSTRUCCIÓN Y AMPLIACIÓN DE INFRAESTRUCTURA CULTURAL.</t>
  </si>
  <si>
    <t>Llevar a cabo la rehabilitación de edificios para brindar a la población servicios públicos de calidad.</t>
  </si>
  <si>
    <t>214</t>
  </si>
  <si>
    <t>PROMOCIÓN DE ACTIVIDADES CULTURALES.</t>
  </si>
  <si>
    <t>Incentivar y acercar a la población a eventos culturales que se realizan dentro de la demarcación.</t>
  </si>
  <si>
    <t>216</t>
  </si>
  <si>
    <t>APOYO A LA EDUCACIÓN.</t>
  </si>
  <si>
    <t>Brindar apoyo a los estudiantes y personal docente de la Delegación Azcapotzalco.</t>
  </si>
  <si>
    <t>218</t>
  </si>
  <si>
    <t>MANTENIMIENTO, CONSERVACIÓN Y REHABILITACIÓN DE INFRAESTRUCTURA EDUCATIVA.</t>
  </si>
  <si>
    <t>Brindar escuelas públicas de calidad a los estudiantes y personal docente de la Delegación Azcapotzalco.</t>
  </si>
  <si>
    <t>219</t>
  </si>
  <si>
    <t>APOYO A JEFAS DE FAMILIA.</t>
  </si>
  <si>
    <t>Coadyuvar en la reducción de la pobreza, brindando apoyo económico a las madres jefas de familia.</t>
  </si>
  <si>
    <t>220</t>
  </si>
  <si>
    <t>Brindar servicio de alimentación a bajo costo a la población de escasos recursos, dando prioridad a la población mayor de 65 años.</t>
  </si>
  <si>
    <t>Disminuir la desnutrición que prevalece principalmente entre la población de escasos recursos en equidad de género, dando mayor atención a los adultos mayores en pobreza extrema.</t>
  </si>
  <si>
    <t>222</t>
  </si>
  <si>
    <t>Brindar apoyo a la mujer víctima de violencia intrafamiliar, a través de asesoría, apoyo médico y psicológico.</t>
  </si>
  <si>
    <t>224</t>
  </si>
  <si>
    <t>SERVICIOS COMPLEMENTARIOS DE APOYO A LAS PERSONAS CON DISCAPACIDAD.</t>
  </si>
  <si>
    <t>Disminuir la marginación social de las personas adultas mayores a través de los apoyos económicos para mejorar su ingreso económico.</t>
  </si>
  <si>
    <t>Coadyuvar en el mejoramiento de calidad de vida del adulto mayor a través de los apoyos económicos que les permita cubrir sus necesidades básicas.</t>
  </si>
  <si>
    <t>225</t>
  </si>
  <si>
    <t>SERVICIOS COMPLEMENTARIOS DE APOYO SOCIAL A ADULTOS MAYORES.</t>
  </si>
  <si>
    <t>Disminuir la marginación social de las personas mayores a través de los apoyos económicos para mejorar su ingreso económico.</t>
  </si>
  <si>
    <t>226</t>
  </si>
  <si>
    <t>ATENCIÓN A LA VIOLENCIA INTRAFAMILIAR.</t>
  </si>
  <si>
    <t>APOYO A LA JUVENTUD.</t>
  </si>
  <si>
    <t>Buscar la reintegración social de la juventud a través de programas comunitarios para difundir las actividades sociales y culturales que realiza la Delegación Azcapotzalco.</t>
  </si>
  <si>
    <t>227</t>
  </si>
  <si>
    <t>CONSTRUCCIÓN Y AMPLIACIÓN DE INFRAESTRUCTURA DE DESARROLLO SOCIAL.</t>
  </si>
  <si>
    <t>Contar con bibliotecas en condiciones óptimas donde la población estudiantil, docente y población general que desee cultivar sus conocimientos cuente con los espacios dignos y seguros durante sus estancias en estos centros de estudios.</t>
  </si>
  <si>
    <t>228</t>
  </si>
  <si>
    <t>MANTENIMIENTO, CONSERVACIÓN Y REHABILITACIÓN DE INFRAESTRUCTURA DE DESARROLLO SOCIAL.</t>
  </si>
  <si>
    <t>Brindar espacios cómodos y adecuados para las diferentes actividades que se imparten y se ofrecen en los diferentes Centros Sociales.</t>
  </si>
  <si>
    <t>229</t>
  </si>
  <si>
    <t>OPERACIÓN DE CENTROS DE DESARROLLO INFANTIL EN DELEGACIONES.</t>
  </si>
  <si>
    <t>230</t>
  </si>
  <si>
    <t>SERVICIO Y AYUDA DE ASISTENCIA SOCIAL.</t>
  </si>
  <si>
    <t>Brindar servicios y ayuda de asistencia social a la ciudadanía de la demarcación.</t>
  </si>
  <si>
    <t>232</t>
  </si>
  <si>
    <t>FOMENTO AL EMPLEO.</t>
  </si>
  <si>
    <t xml:space="preserve">PERSONA </t>
  </si>
  <si>
    <t>Brindar un espacio seguro con las condiciones básicas necesarias de resguardo temporal de 3 a 5 días de mujeres, sus hijas e hijos, víctimas de violencia que ponga en riesgo su integridad física, emocional y su vida, coadyuvando a su empoderamiento, rescate y ejercicio de sus derechos y su reinserción social, con una atención digna, especializada e integral.</t>
  </si>
  <si>
    <t>Canalizar a las mujeres víctimas de maltrato a las instancias gubernamentales correspondientes, sin distinción de clase social o condición física.</t>
  </si>
  <si>
    <t>Disminuir el problema de salud que representa la rabia entre perros y gatos, así mismo se fomenta la educación entre la comunidad de Azcapotzalco sobre el control de sus mascotas, con el fin de evitar un aumento desmedido de animales callejeros.</t>
  </si>
  <si>
    <t>Realizar las actividades necesarias para servir de enlace con las Instituciones del Sector Salud y las Delegaciones requeridas, con el fin de poner al alcance de la ciudadanía campañas de salud que se programen a nivel nacional o internacional.</t>
  </si>
  <si>
    <t>Fomentar las actividades deportivas y recreativas para una vida más saludable en la comunidad de Azcapotzalco.</t>
  </si>
  <si>
    <t>Con la instalación de comedores comunitarios se pretende disminuir la desnutrición, principalmente entre los adultos mayores de 65 años de edad.</t>
  </si>
  <si>
    <t>Brindar apoyo económico a los adultos mayores en equidad de género para que tengan la posibilidad de cubrir sus necesidades básicas de sobrevivencia, principalmente a los que se encuentran en condiciones de pobreza.</t>
  </si>
  <si>
    <t>Contribuir en el desarrollo de la juventud a la reintegración social a través de actividades comunitarias que servirá de base para evitar el vandalismo y el posible consumo de sustancias enervantes.</t>
  </si>
  <si>
    <t>Brindar a la población centros de estudios públicos para la investigación científica y especializada que le permita incrementar sus conocimientos en espacios intelectuales, principalmente para la población de escasos recursos.</t>
  </si>
  <si>
    <t>Brindar servicios educativos y de alimentación balanceada para las niñas y niños que acuden a los Centros de Desarrollo Infantil (CENDIS) de la demarcación.</t>
  </si>
  <si>
    <t>Brindar las herramientas necesarias para que los pobladores de la localidad puedan encontrar un trabajo de manera más pronta y oportuna, así como de calidad, de esta manera coadyuvar al fortalecimiento económico de la población.</t>
  </si>
  <si>
    <t>PLANEACIÓN Y DISEÑO DE PROGRAMAS Y ACCIONES EN PRO DE LA IGUALDAD DE GÉNERO.</t>
  </si>
  <si>
    <t>SANIDAD ANIMAL.</t>
  </si>
  <si>
    <t>ALIMENTACIÓN A LA POBLACIÓN EN CONDICIONES DE MARGINACIÓN.</t>
  </si>
  <si>
    <t>RECOLECCIÓN DE RESIDUOS SÓLIDOS.</t>
  </si>
  <si>
    <t>Recolectar residuos sólidos para mejorar el ambiente dentro de la demarcación.</t>
  </si>
  <si>
    <t>206</t>
  </si>
  <si>
    <t>MANTENIMIENTO, CONSERVACIÓN Y REHABILITACIÓN AL SISTEMA DE DRENAJE.</t>
  </si>
  <si>
    <t>MANTENIMIENTO DE ÁREAS VERDES.</t>
  </si>
  <si>
    <t>Proporcionar áreas verdes limpias para una mejor calidad del aire.</t>
  </si>
  <si>
    <t>SERVICIO DE PODA DE ÁRBOLES.</t>
  </si>
  <si>
    <t xml:space="preserve">Objetivo: </t>
  </si>
  <si>
    <t>Tener en óptimas condiciones los arboles de la demarcación para un mejor alumbramiento y seguridad entre los ciudadanos de Azcapotzalco.</t>
  </si>
  <si>
    <t>Proporcionar a la ciudadanía áreas seguras y de calidad.</t>
  </si>
  <si>
    <t>CONSTRUCCIÓN Y AMPLIACIÓN DE EDIFICIOS PÚBLICOS.</t>
  </si>
  <si>
    <t>MANTENIMIENTO, CONSERVACIÓN Y REHABILITACIÓN DE BANQUETAS.</t>
  </si>
  <si>
    <t>Conservar y mantener las vialidades peatonales, para mejorar el entorno urbano y calidad de vida de la población local y flotante.</t>
  </si>
  <si>
    <t>Brindar mejores espacios públicos a la ciudadanía.</t>
  </si>
  <si>
    <t>MANTENIMIENTO, CONSERVACIÓN Y REHABILITACIÓN DE EDIFICIOS PÚBLICOS.</t>
  </si>
  <si>
    <t>217</t>
  </si>
  <si>
    <t>MANTENIMIENTO, CONSERVACIÓN Y REHABILITACIÓN DE INFRAESTRUCTURA COMERCIAL.</t>
  </si>
  <si>
    <t>Brindar espacios públicos a comerciantes y demandantes de bienes y servicios en un solo lugar.</t>
  </si>
  <si>
    <t>Conservar y mantener las vialidades secundarias de acuerdo al programa establecido. Mejorar el entorno urbano y calidad de vida de los habitantes.</t>
  </si>
  <si>
    <t>MANTENIMIENTO, CONSERVACIÓN Y REHABILITACIÓN DE IMAGEN URBANA.</t>
  </si>
  <si>
    <t>SEÑALAMIENTO EN VIALIDADES.</t>
  </si>
  <si>
    <t>MANTENIMIENTO, CONSERVACIÓN Y REHABILITACIÓN DE INFRAESTRUCTURA DE AGUA POTABLE.</t>
  </si>
  <si>
    <t>Asegurar el abasto y acceso al agua potable para los habitantes de la Delegación Azcapotzalco.</t>
  </si>
  <si>
    <t>223</t>
  </si>
  <si>
    <t>ALUMBRADO PÚBLICO.</t>
  </si>
  <si>
    <t>MANTENIMIENTO, CONSERVACIÓN Y REHABILITACIÓN PARA UNIDADES HABITACIONALES Y VIVIENDA.</t>
  </si>
  <si>
    <t>OPERACIÓN DE PANTEONES PÚBLICOS.</t>
  </si>
  <si>
    <t>Brindar a la población servicios de operación de servicios funerarios en el aspecto de panteones públicos, por los conceptos de servcicio en cementerios y crematorios públicos.</t>
  </si>
  <si>
    <t>BALIZAMIENTO EN VIALIDADES.</t>
  </si>
  <si>
    <t>La creación de espacios públicos para la realización de las actividades administrativas y operativas que estén a cargo de esta delegación, con la finalidad de dar y proporcionar mejores instalaciones y espacios con la mayor seguridad a los trabajadores.</t>
  </si>
  <si>
    <t>Llevar a cabo la rehabilitación y mantenimiento para tener espacios públicos de calidad y crear una imagen urbana favorable y de confianza en la sociedad.</t>
  </si>
  <si>
    <t>Brindar a la población local y flotante señalamientos viales para mejor ubicación de calles y centro de interés.</t>
  </si>
  <si>
    <t>Brindar a la población local y flotante, calles y avenidas iluminadas, para que realicen sus recorridos familiares y/o de origen de destino, así mismo, disminuir la delincuencia en vías públicas.</t>
  </si>
  <si>
    <t>Brindar apoyo y mantenimiento a la estructura de viviendas y unidades habitacionales.</t>
  </si>
  <si>
    <t>FONDO, CONVENIO, SUBSIDIO O PARTICIPACIÓN: 15O280, 15O380, 15O480, 15O580, 15O680 RECURSOS FEDERALES-PARTICIPACIONES A ENTIDADES FEDERATIVAS Y MUNICIPIOS-FONDO GENERAL DE PARTICIPACIONES-2018-ORIGINAL DE LA URG.</t>
  </si>
  <si>
    <t>FONDO, CONVENIO, SUBSIDIO O PARTICIPACIÓN: 25MY75 RECURSOS DEFERALES-PROVISIONES SALARIALES Y ECONÓMICAS-PROYECTOS DE DESARROLLO REGIONAL IV-2017-LÍQUIDA DE REMANENTES DE PRINCIPAL.</t>
  </si>
  <si>
    <t>FONDO, CONVENIO, SUBSIDIO O PARTICIPACIÓN: 25P180 RECURSOS FEDERALES-APORTACIONES FEDERALES PARA ENTIDADES Y MUNICIPIOS-FONDO DE APORTACIONES PARA EL FORTALECIMIENTO DE LOS MUNICIPIOS Y LAS DEMARCACIONES TERRITORIALES DEL DISTRITO FEDERAL (FORTAMUN)-2018.</t>
  </si>
  <si>
    <t>FONDO, CONVENIO, SUBSIDIO O PARTICIPACIÓN: 25P280 RECURSOS FEDERALES-APORTACIONES FEDERALES PARA ENTIDADES FEDRATIVAS Y MUNICIPIOS-FONDO DE APORTACIONES PARA EL FORTALECIMIENTO DE LAS ENTIDADES FEDERATIVAS (FAFEF)-2018-ORIGINAL DE LA URG.</t>
  </si>
  <si>
    <t>FONDO, CONVENIO, SUBSIDIO O PARTICIPACIÓN: 52P680 RECURSOS FEDERALES-APORTACIONES PARA LAS ENTIDADES FEDERATIVAS Y MUNICIPIOS-FONDO DE APORTACIONES PARA LA INFRAESTRUCTURA SOCIAL (FAIS)-2018-ORIGINAL DE LA URG.</t>
  </si>
  <si>
    <t>ACCIONES REALIZADAS CON RECURSOS DE ORIGEN FEDERAL:</t>
  </si>
  <si>
    <t>FONDO, CONVENIO, SUBSIDIO O PARTICIPACIÓN: 15O280,15O380, 15O480, 15O580, 15O680 RECURSOS FEDERALES-PARTICIPACIONES A ENTIDADES FEDERATIVAS Y MUNICIPIOS-FONDO GENERAL DE PARTICIPACIONES-2018-ORIGINAL DE LA URG.</t>
  </si>
  <si>
    <t>FONDO, CONVENIO, SUBSIDIO O PARTICIPACIÓN:  52P680 RECURSOS FEDERALES-APORTACIONES PARA LAS ENTIDADES FEDERATIVAS Y MUNICIPIOS-FONDO DE APORTACIONES PARA LA INFRAESTRUCTURA SOCIAL (FAIS)-2018-ORIGINAL DE LA URG.</t>
  </si>
  <si>
    <t>ESPACIO  PÚBLICO</t>
  </si>
  <si>
    <t>CONSTRUCCIÓN Y AMPLIACIÓN DE INFRAESTRUCTURA DE CULTURA.</t>
  </si>
  <si>
    <t xml:space="preserve">OTROS </t>
  </si>
  <si>
    <t xml:space="preserve">EDUCACIÓN </t>
  </si>
  <si>
    <t>EDUCACIÓN  BÁSICA</t>
  </si>
  <si>
    <t>DEPORTE Y RECREACIÓN</t>
  </si>
  <si>
    <t>O02D28010</t>
  </si>
  <si>
    <t>O02D28000</t>
  </si>
  <si>
    <t>O02D28018 O02D28011</t>
  </si>
  <si>
    <t xml:space="preserve">MANTENIMIENTO, CONSERVACIÓN Y REHABILITACIÓN DE INFRAESTRUCTURA CULTURA </t>
  </si>
  <si>
    <t>O02D28020 O02D28013</t>
  </si>
  <si>
    <t>O02D28002</t>
  </si>
  <si>
    <t>O02D28009</t>
  </si>
  <si>
    <t>FONDO, CONVENIO, SUBSIDIO O PARTICIPACIÓN: 52P683 RECURSOS FEDERALES-APORTACIONES PARA LAS ENTIDADES FEDERATIVAS Y MUNICIPIOS-FONDO DE APORTACIONES PARA LA INFRAESTRUCTURA SOCIAL (FAIS)-2018-LÍQUIDA DE RECURSOS ADICIONALES DEL PRINCIPAL.</t>
  </si>
  <si>
    <t>FONDO, CONVENIO, SUBSIDIO O PARTICIPACIÓN: 25A183 RECURSOS FEDERALES-GOBERNACIÓN-FORTALECIMIENTO DE SEGURIDAD (FORTASEG)-2018-LÍQUIDA DE RECURSOS ADICIONALES PRINCIPAL.</t>
  </si>
  <si>
    <t>Actualmente, la población de esta demarcación se encuentra en una situación más receptiva respecto a la temática de protección civil, debido a los acontecimientos sísmicos recientes.</t>
  </si>
  <si>
    <t>Es por ello que nos hemos enfocado en la difusión de la cultura de la protección civil. Así mismo, continuamos diagnosticando, a través de revisiones técnicas, riesgos en casa habitación a fin de lograr la prevención, corrección y mitigación de cada uno de ellos.</t>
  </si>
  <si>
    <t>A la fecha, llevamos un avance trimestral del 100%.</t>
  </si>
  <si>
    <t>La estimación del beneficio poblacional, derivado de nuestras acciones, es el orden de 40 mil personas.</t>
  </si>
  <si>
    <t>La ciudadanía está ávida de involucrarse en temas de protección civil, es por ello que en cada contacto que tenemos con la ciudadanía, hacemos propicia la difusión de nuestra materia de trabajo y fomentamos el acercamiento entre la ciudadanía y la institución pública en un ambiente cordial y beneficioso.</t>
  </si>
  <si>
    <t>De Abril a Junio se han logrado completar en su totalidad dos laudos.</t>
  </si>
  <si>
    <t xml:space="preserve">Con los que se benefician a dos actores. </t>
  </si>
  <si>
    <t>Se encuentra en cumplimiento de pago seis laudos y una recomendación de la Comisión de Derechos Humanos del Distrito Federal.</t>
  </si>
  <si>
    <t>Se han rebasado las metas programadas para este trimestre, lo que nos pone por encima de las metas programadas, todo ello relacionado con capacitación, asesorías, revisión de proyectos para la conformación de pequeñas y medianas empresas, junto con la realización de ferias.</t>
  </si>
  <si>
    <t>Durante el mes de Abril se llevó a cabo la Feria de “Las cooperativas y su participación con la comunidad” en el Jardín Hidalgo y durante el mes de mayo se presentó la “Caravana del Emprendimiento” en las instalaciones del CINA, las cuales reunieron a empresarios, emprendedores y a los integrantes de la Red con la finalidad de propiciar el intercambio de experiencias e ideas para el desarrollo de emprendedores, generando redes empresariales de apoyo-crecimiento continuo y colectivo.</t>
  </si>
  <si>
    <t>Durante este trimestre se alcanzó una meta 541 empresas, que tuvieron participación en ferias, se les proporcionó capacitación, se proporcionaron espacios para expo-venta.</t>
  </si>
  <si>
    <t>Las empresas beneficiadas en este trimestre son 541.</t>
  </si>
  <si>
    <t>Programar y ejecutar estrategias periódicas de intercambio entre los sectores productivos y académicos para la obtención de vacantes.                                                                                                                                                                                                                                                                                              Promover e incorporar a más empresas, comercios e industrias de la delegación a participar en la Bolsa de Empleo Azcapotzalco y Juntas de intercambio.                                                                                                                                                                                                                                                         Entrevistar de manera personalizada a los buscadores de empleo para asegurar que cubran el perfil requerido por las empresas para su canalización correspondiente.</t>
  </si>
  <si>
    <t>La población beneficiada: ciudadanos de la Delegación Azcapotzalco y zonas aledañas.</t>
  </si>
  <si>
    <t>Se proporcionó servicio de recolección domiciliaria a las 78 rutas atendidas diariamente, se realizaron 1726 paradas oficiales, 520 tramos de barrido manual de 2km. cada uno, se llevaron a cabo 136 operativos en el programa “ Estamos limpiando Azcapotzalco de tiraderos al Aire Libre”, 16 jornadas de acopio semanal para la recolección de residuos voluminosos, 3 campañas de información y capacitación sobre la Norma Ambiental NADF-024-AMBT-2013, se recoge diariamente 42 tiraderos al aire libre y se erradicaron dos: a 41 empresas generadores de alto volumen, se atendieron 188 demandas ciudadanas ingresadas vía CESAC y 4 vía telefónica.</t>
  </si>
  <si>
    <t>Se prestó el servicio eficazmente, alcanzando el 105% de las metas programadas.</t>
  </si>
  <si>
    <t>Población beneficiada es de: 400,161 habitantes.</t>
  </si>
  <si>
    <t>Se repararon circuitos y luminarias en vialidades secundarias de la Delegación, se instalaron luminarias suburbanas en fachadas de viviendas.</t>
  </si>
  <si>
    <t>Se atendieron 4,055  puntos de luz en vialidades secundarias de la Delegación.</t>
  </si>
  <si>
    <t>Se beneficiaran a 68,935 habitantes.</t>
  </si>
  <si>
    <t>Parque Revolución de la colonia Nueva Santa María, Jardín San Antonio, Jardín de la colonia Pro-Hogar, Jardín de la colonia Clavería. Se realizó el mantenimiento integral a los parques de bolsillo, jardines, remanentes y camellones con los siguientes datos en este periodo de Abril a Junio.</t>
  </si>
  <si>
    <t>Barrido de 45.0 has. Papeleo de 49.8 has. Poda de pasto 44.8 has. Poda de seto 22,558 ml. Retiro de producto de poda 1,470 m³, recordando que en algunas zonas el mantenimiento es constante, para dar en promedio una atención de 1,214,930 m² de área.</t>
  </si>
  <si>
    <t>Con una población beneficiada de más de 200 mil habitantes.</t>
  </si>
  <si>
    <t>En el trimestre se tiene registrado el rescate de  5 espacios públicos.</t>
  </si>
  <si>
    <t>Con una población beneficiada aproximadamente de 250 mil habitantes.</t>
  </si>
  <si>
    <t>Debido a la veda electoral el programa de “Ayuda a Unidades Habitacionales se encuentra suspendido y la Acción Institucional “Apoyo en Especie a Personas con Discapacidad”, se encuentra en proceso de licitación para la compra de materiales.</t>
  </si>
  <si>
    <t xml:space="preserve">Se pretende beneficiar aproximadamente a 1200 personas </t>
  </si>
  <si>
    <t xml:space="preserve">La oficina de Reordenamiento del Comercio en Vía Pública, ubicada en el campamento COTITA, ha realizado:
1. Convocatorias para que los oferentes de esta Delegación realicen el pago correspondiente.
2. En caso de adeudos, se diseña de acuerdo a cada situación una forma de pago.
3. Se explica a los oferentes ¿Qué está pagando?, ¿Cómo?, ¿Cuándo? y ¿En donde se realizan los pagos?.
</t>
  </si>
  <si>
    <t xml:space="preserve">Dentro de la Unidad Administrativa de Panteones y Velatorio, se realizan:
1. Servicios Funerarios de Inhumación, Exhumación y Re inhumación en las instalaciones de los Panteones Civiles Delegaciones tales como: Panteón Civil “San Isidro”, “Santa Lucia” y “Santa Cruz Acayúcan”. 
2. Servicios Funerarios de carroza para el traslado de cadáveres humanos, salas de velación para la instalación de cadáveres humanos y Servicio de Cremación de cadáveres, restos áridos, fetos y miembros pélvicos, dentro del módulo de velación y cremación “San Isidro”.
</t>
  </si>
  <si>
    <t>Durante el ejercicio del 2018 se han llevado a cabo festividades como: Día del Niño, Día de las Madres, y Día del Padre reportando saldo blanco.</t>
  </si>
  <si>
    <t>Con una población directamente beneficiadas de aproximadamente de 20,00 personas.</t>
  </si>
  <si>
    <t>No se realizaron acciones en esta actividad, ya que no se programó presupuesto para este trimestre.</t>
  </si>
  <si>
    <t>Con los recursos de esta actividad institucional, no se han realizado acciones, ya que no se ejerció durante el periodo de Abril-Junio del ejercicio fiscal 2018.</t>
  </si>
  <si>
    <t xml:space="preserve">El nombre del inmueble y de la acción Institucional es la Casa de Emergencia para Mujeres Víctimas de Violencia, donde se brinda resguardo y confidencialidad a mujeres víctimas de violencia de alto riesgo y a sus hijas e hijos, con los siguientes servicios: atención psicológica, médica y de trabajo social, asesoría jurídica y habilidades para el trabajo.
En el periodo de Enero a Junio del ejercicio 2018, se atendieron a 32 mujeres.
</t>
  </si>
  <si>
    <t>Con la ejecución del programa se beneficiara a 1,137 estudiantes de secundaria de la Delegación Azcapotzalco que viven en zonas de menor índice de desarrollo social. Se les entregara una ayuda de $2,100.00 (Dos mil cien pesos 00/100) en dos pagos, la primera en el mes de Mayo y la segunda en el mes de Septiembre.</t>
  </si>
  <si>
    <t>Con la ejecución del programa, se beneficiaron directamente a 650 estudiantes de nivel básico secundaria con el objetivo de que tengan el recurso económico básico para acudir a la escuela y evitar que abandonen sus estudios, de manera indirecta se beneficia a los tutores.</t>
  </si>
  <si>
    <t>Se realizó el festival “Vive el amor sin violencia” el diez y el once de febrero del ejercicio 2018 que se llevó acabo en el parque Tezozómoc, contando con la participación de diversas instituciones como: UNAVI, Instituto de la Mujer, CECATI, Escuela Leona.</t>
  </si>
  <si>
    <t>Responsable:</t>
  </si>
  <si>
    <t>Titular:</t>
  </si>
  <si>
    <t xml:space="preserve">Se realizaron dos eventos:
a) “Vive el amor sin violencia”.
b) 8 de marzo “Día Internacional de la Mujer”.
</t>
  </si>
  <si>
    <t>Se beneficiaron 4,000 aproximadamente.</t>
  </si>
  <si>
    <t>Se brindó  información a la población para concientizar respecto a los derechos de las mujeres.</t>
  </si>
  <si>
    <t>Se beneficiaron aproximadamente a 1,500 personas.</t>
  </si>
  <si>
    <t>Durante el periodo de Enero- Junio, se realizaron las contestaciones de todas las peticiones ingresadas a través del Centro de Servicios y Atención Ciudadana (CESAC), se actualizaron datos, se revisaron expedientes y se efectuó el primer pago.</t>
  </si>
  <si>
    <t>Se conformó el padrón de personas que serán beneficiadas y se efectuó el pago correspondiente como se tenía previsto.</t>
  </si>
  <si>
    <t>100 mujeres jefas de familia mayores de edad, residentes de la Delegación Azcapotzalco y tengan hijas e hijos menores de edad (desde 0 meses hasta 16 años 11 meses) que vivan con ellas.</t>
  </si>
  <si>
    <t xml:space="preserve">El apoyo consiste en entregarles un apoyo de $4,200.00 bimestrales, durante 4 exhibiciones bimestrales (Marzo-Abril, Mayo-Junio, Julio-Agosto, Septiembre-Octubre). </t>
  </si>
  <si>
    <t>Durante el periodo de Enero-Junio, se realizaron las contestaciones de todas las peticiones ingresadas a través del (CESAC), se actualizaron datos, se revisaron los expedientes y se efectuó el primer pago.</t>
  </si>
  <si>
    <t>200 personas entre hombres y mujeres con discapacidad.</t>
  </si>
  <si>
    <t xml:space="preserve">El apoyo consiste en becas económicas bimestrales en tres exhibiciones bimestrales (Marzo-Abril, Mayo-Junio, Julio-Agosto). De $1,100.00 </t>
  </si>
  <si>
    <t>Servicios prestados en el Centro de Control Canino: Vacuna antirrábica, animales donados, animales sacrificados, consulta veterinarias, cremación comunitaria.</t>
  </si>
  <si>
    <t>Se llevaron a cabo el total de 1,365 servicios en lo que lleva del ejercicio fiscal 2018</t>
  </si>
  <si>
    <t xml:space="preserve">Se llevó a cabo campañas de salud en el periodo de Enero a Junio </t>
  </si>
  <si>
    <t>Se realizaron 1,500 servicios en el segundo trimestre teniendo una totalidad de 3,000 servicios de Enero-Junio.</t>
  </si>
  <si>
    <t>En el trimestre se atendieron en el programa de Sábados de Danzón a 450 personas.</t>
  </si>
  <si>
    <t>Proveer alimentación balanceada a las y los niños, así como al personal que labora en la Jefatura de Centros de Desarrollo Infantil (CENDI’S) a  fin de favorecer el desarrollo físico y cognitivo de las y los niños.</t>
  </si>
  <si>
    <t>Se alcanzó la meta de 888 personas beneficiadas.</t>
  </si>
  <si>
    <t>Durante el mes de Abril se llevaron a cabo diversas actividades deportivas para atender a los habitantes de Azcapotzalco, por ejemplo se realizó un evento para celebrar a la niñez chintotola el día del niño y la niña, se llevaron a cabo 12 actividades durante el mes de abril, 12 actividades en el mes de Mayo y en Junio se llegó a realizar 12 eventos.</t>
  </si>
  <si>
    <t>1,936 personas se beneficiaron de las actividades institucionales, que llevó a cabo la Dirección del Deporte.</t>
  </si>
  <si>
    <t>Se han llevado a cabo 551 eventos donde han participado desde niños, jóvenes, adulto y adultos mayores donde se han beneficiado alrededor de 4,500 personas.</t>
  </si>
  <si>
    <t>Se dará continuidad a los programas culturales que ofrece esta demarcación durante el tercer Trimestre (Julio-Septiembre) 2018.</t>
  </si>
  <si>
    <t>Se imparte cursos, talleres, así como asistencia médica, dental y psicológica, estimulación temprana, pláticas para el desarrollo personal, familiar y comunitario, entre otras. Estos servicios buscan atender las diferentes necesidades de la población de esta demarcación territorial.</t>
  </si>
  <si>
    <t>En el trimestre se atendieron 8,957 personas.</t>
  </si>
  <si>
    <t>Cumpliendo con el 100% de la meta física alcanzada.</t>
  </si>
  <si>
    <t>En el primero y segundo trimestre se realizaron actividades como:
1. Concurso de fotografía. 
2. A la prepa con azcapo…
3. Feria de proveedores de Azcapotzalco.
4. Vive el amor sin violencia. 
5. Sin violencia…
6. Participación ciudadana. 
7. Bimbo.
8. Orden del juez. 
9. 3ra. feria de proveedores. 
10. Captura y conserva el agua, concurso de fotografía. 
11. Eventos de día de reyes 2017. 
12. Canchas.
13. Participación ciudadana. 
14. Violencia…
15. Hecho en azcapo…
16. Los leones de la sierra de xichu. 
17. Día internacional de la mujer.
18. No dejes sin agua a la delegación. 
19. Señalética. 
20. Carrera "los derechos de la mujer".
21. Programas sociales.
22. Feria de las tecnologías.
23. Programas sociales.
24. Periódico hormiguero informativo edición 13.
25. Año nuevo mexica.
26. Amoroso subversivo. 
27. Señalizaciones.
28. CENDI’S. 
29. Feria de las tecnologías.
30. Asamblea vecinal.</t>
  </si>
  <si>
    <t>Se han atendido  como medida preventiva y de prioridad la poda y derribo de árboles en riesgo en escuelas públicas, con un total de 55 árboles por lo que en el trimestre de referencia se realizaron en todas las colonias y perímetro de esta demarcación territorial, además del inicio de mantenimiento en el parque Tezozómoc. Las colonias de más demanda y atención fueron: Ampliación del Gas, Aldana, Ampliación Petrolera, Ampliación San Pedro Xalpa, Clavería, Electricistas, y Del Maestro.</t>
  </si>
  <si>
    <t>En el trimestre de referencia se realizaron un total de 528 árboles de los cuales 35 corresponden a derribos en colonias dentro del perímetro delegacional destacando las colonias como: Ampliación del Gas, Aldana, Ampliación Petrolera, Ampliación San Pedro Xalpa, Clavería, Electricistas y Del Maestro.</t>
  </si>
  <si>
    <t xml:space="preserve">Con una población beneficiada de más de 250 mil habitantes. </t>
  </si>
  <si>
    <t>En los viveros delegacionales, Manuel Salazar y La Hormiga. Uno de los espacios recuperados de forma integral donde intervinieron distintas áreas de la delegación Azcapotzalco, en especial Servicios Urbanos. En este inicio de temporada de lluvias, se han reforestado diversas áreas verdes de esta delegación y áreas públicas, así como donaciones a escuelas públicas, con la salida de los viveros de 17 mil plantas arbustivas y de ornato, como en la Plaza Cívica, Parques de bolsillo, Alameda Norte y escuelas públicas.</t>
  </si>
  <si>
    <t>En el periodo de Enero-Junio se produjeron en los viveros delegacionales 35 mil plantas de ornato y arbustivas.</t>
  </si>
  <si>
    <t>A02D28001</t>
  </si>
  <si>
    <t>Adquisición de equipos informáticos de comunicación y software.</t>
  </si>
  <si>
    <t>O02D28019</t>
  </si>
  <si>
    <t>Mantenimiento, conservación y rehabilitación de Escuelas Públicas de la demarcación.</t>
  </si>
  <si>
    <t>O02D28012</t>
  </si>
  <si>
    <t>Mantenimiento y Rehabilitación a la Infraestructura Educativa dentro de la demarcación delegacional.</t>
  </si>
  <si>
    <t>Proyecto Genérico</t>
  </si>
  <si>
    <t>O02D28020</t>
  </si>
  <si>
    <t>Construcción y ampliación del Centro Social de Servicios Comunitarios "Cananea" y remodelación y mantenimiento del Deportivo Xochináhuac</t>
  </si>
  <si>
    <t>O02D28013</t>
  </si>
  <si>
    <t>Ampliación y rehabilitación a la Infraestructura de Desarrollo Social, dentro de la demarcación delegacional.</t>
  </si>
  <si>
    <t>O02D28014</t>
  </si>
  <si>
    <t>Mantenimiento y Rehabilitación a la Infraestructura de Desarrollo Social, dentro de la demarcación delegacional.</t>
  </si>
  <si>
    <t>A02D28002</t>
  </si>
  <si>
    <t>Adquisición de 2 autobuses para uso turístico.</t>
  </si>
  <si>
    <t>Mantenimiento a la red secundaria de drenaje en diferentes colonias de la Delegación Azcapotzalco.</t>
  </si>
  <si>
    <t>O02D28003</t>
  </si>
  <si>
    <t>Mantenimiento de balizamiento en Vialidades dentro del perímetro delegacional.</t>
  </si>
  <si>
    <t>O02D28015</t>
  </si>
  <si>
    <t>Ampliación del edificio de Protección Civil de la Delegación.</t>
  </si>
  <si>
    <t>O02D28004</t>
  </si>
  <si>
    <t>Ampliación y mantenimiento a Edificios Públicos a cargo de la Delegación Azcapotzalco.</t>
  </si>
  <si>
    <t>O02D28021</t>
  </si>
  <si>
    <t>Construcción del Segundo Nivel y Rehabilitación de Planta Baja y Nivel Uno del Edificio de Administración en la Delegación Azcapotzalco en la Ciudad de México</t>
  </si>
  <si>
    <t>O02D28005</t>
  </si>
  <si>
    <t>Mantenimiento y rehabilitación de edificios administrativos.</t>
  </si>
  <si>
    <t>O02D28016</t>
  </si>
  <si>
    <t>Mantenimiento, conservación y rehabilitación de Banquetas en el Centro Histórico de Azcapotzalco.</t>
  </si>
  <si>
    <t>O02D28006</t>
  </si>
  <si>
    <t>Mantenimiento y Rehabilitación de Banquetas</t>
  </si>
  <si>
    <t>O02D28007</t>
  </si>
  <si>
    <t>Mantenimiento y rehabilitación de mercados públicos.</t>
  </si>
  <si>
    <t>O02D28008</t>
  </si>
  <si>
    <t>Mantenimiento y Rehabilitación de la carpeta asfáltica en Vialidades Secundarias dentro del perímetro delegacional.</t>
  </si>
  <si>
    <t>O02D28022</t>
  </si>
  <si>
    <t>Pavimentación de la Calle Norte 65 en la Delegación Azcapotzalco.</t>
  </si>
  <si>
    <t>O02D28023</t>
  </si>
  <si>
    <t>Pavimentación de la Calle Poniente 146 en la Delegación Azcapotzalco</t>
  </si>
  <si>
    <t>O02D28024</t>
  </si>
  <si>
    <t>Pavimentación de la Calle Poniente 150 en la Delegación Azcapotzalco.</t>
  </si>
  <si>
    <t>O02D28025</t>
  </si>
  <si>
    <t>Pavimentación de la Calle Poniente 148 en la Delegación Azcapotzalco.</t>
  </si>
  <si>
    <t>A02D28003</t>
  </si>
  <si>
    <t>Suministro e instalación de juegos infantiles para espacios públicos de la Delegación Azcapotzalco.</t>
  </si>
  <si>
    <t>O02D28017</t>
  </si>
  <si>
    <t>Mantenimiento, rehabilitación y conservación de la Imagen Urbana en el Parque Tezozómoc.</t>
  </si>
  <si>
    <t>Mantenimiento y Rehabilitación a la red secundaria del Agua Potable en colonias de la demarcación delegacional.</t>
  </si>
  <si>
    <t>O02D28001</t>
  </si>
  <si>
    <t>Obras para la ejecución de Proyectos en el marco del Presupuesto Participativo.1</t>
  </si>
  <si>
    <t>A02D28004</t>
  </si>
  <si>
    <t>Adquisición de Aparatos Deportivos.</t>
  </si>
  <si>
    <t>Mantenimiento y Rehabilitación a la infraestructura deportiva dentro de la demarcación delegacional.</t>
  </si>
  <si>
    <t>O02D28018</t>
  </si>
  <si>
    <t>Mantenimiento, conservación y rehabilitación del Centro Cultural Nahui Ollin, Museo Azcapotzalco y Museo de los Pueblos Originarios.</t>
  </si>
  <si>
    <t>O02D28011</t>
  </si>
  <si>
    <t>Mantenimiento, Conservación y Rehabilitación de Infraestructura Cultural dentro de la demarcación delegacional.</t>
  </si>
  <si>
    <t>4419
"Otras ayudas sociales a personas"</t>
  </si>
  <si>
    <t>Persona</t>
  </si>
  <si>
    <t>Saneamiento forestal en los parques Tezozomoc y Alameda Norte</t>
  </si>
  <si>
    <t>Mantenimiento y conservación de área de exposición de tecnologías ambientales y rehabilitación del área de convivencia de la Alameda Norte.                                                                             Rehabilitación del Parque de los Niños.</t>
  </si>
  <si>
    <t>Transformación de alumbrado público a tecnología de leds en 4 Unidades Habitacionales y 28 áreas públicas recreativas.</t>
  </si>
  <si>
    <t>AGUILERA</t>
  </si>
  <si>
    <t>TRABAJO UNIDO. ESQUINA CRUCE PEATONAL SEGURO, PARA AGUILERA (ESQUINA BOLARDOS, RAMPAS, MARCADORES DE LUZ Y PINTURA PEATONAL)</t>
  </si>
  <si>
    <t>ALDANA</t>
  </si>
  <si>
    <t>IMPERMIABILIZACIÓN EN ALDANA</t>
  </si>
  <si>
    <t>PETROLERA (AMPL)</t>
  </si>
  <si>
    <t>ESPACIO TECHADO DE SOCIALIZACIÓN PARA ADULTOS MAYORES TEZÓZOMOC</t>
  </si>
  <si>
    <t>ANGEL ZIMBRON</t>
  </si>
  <si>
    <t>LUMINARIAS 7.5 METROS EN TODA LA COLONIA</t>
  </si>
  <si>
    <t>ARENAL</t>
  </si>
  <si>
    <t>GUARNICIONES Y BANQUETAS EN LA COLONIA</t>
  </si>
  <si>
    <t>CENTRO DE AZCAPOTZALCO</t>
  </si>
  <si>
    <t>JUEGOS INFANTILES PARA PARQUE DE BOLSILLO DE AV.CAMARONES</t>
  </si>
  <si>
    <t>CLAVERIA</t>
  </si>
  <si>
    <t>COLTONGO</t>
  </si>
  <si>
    <t>SUSTITUCIÓN DE TUBOS DE AGUA POTABLE DE LA RED A LAS CASA HABITACIÓN DE LA CALLE ALAMITO</t>
  </si>
  <si>
    <t>COSMOPOLITA</t>
  </si>
  <si>
    <t>LUMINARIAS CALLE CORCEGA Y CALLE 15</t>
  </si>
  <si>
    <t>COSMOPOLITA (AMPL)</t>
  </si>
  <si>
    <t>PARQUE DE BOLSILLO ENCARNACIÓN ORTIZ ENTRE CORCEGA Y CERDEÑA</t>
  </si>
  <si>
    <t>CRUZ ROJA TEPANTONGO (U HAB)</t>
  </si>
  <si>
    <t>MANTENIMIENTO AL SISTEMA DE BOMBEO</t>
  </si>
  <si>
    <t>CUITLAHUAC 1 y 2 (U HAB)</t>
  </si>
  <si>
    <t>HIDROCONCRETO APROVECHAMIENTO AGUA PLUBIAL 1RA PARTE</t>
  </si>
  <si>
    <t>CUITLAHUAC 3 y 4 (U HAB)</t>
  </si>
  <si>
    <t>CAMBIO, MANTENIMIENTO Y REPARACIÓN DE VÁLVULAS EN LA RED HIDRÁHULICA EN LA U.H.</t>
  </si>
  <si>
    <t>DEL GAS</t>
  </si>
  <si>
    <t>CAMBIO DE BANQUETAS SEGUNDA ETAPA EN TOPDA LA COLONIA</t>
  </si>
  <si>
    <t>DEL GAS (AMPL)</t>
  </si>
  <si>
    <t>PANELERES SOLARES EN RÍO CONSULADO 800 PARA LUMINARIA</t>
  </si>
  <si>
    <t>DEL MAESTRO</t>
  </si>
  <si>
    <t>DESAZOLVE</t>
  </si>
  <si>
    <t>DEL RECREO</t>
  </si>
  <si>
    <t>ACONDICIONAMIENTO PARQUE SAN LUCAS</t>
  </si>
  <si>
    <t>DEMET (U HAB)</t>
  </si>
  <si>
    <t>CONTINUACIÓN DE PINTURA DE FACHADAS DE LOS EDIFICIOS 5TA. ETAPA</t>
  </si>
  <si>
    <t>ECOLOGICA NOVEDADES IMPACTO (U HAB)</t>
  </si>
  <si>
    <t>CAMBIO DE TAPAS EN LAS CISTERNAS DE LOS 12 EDIFICIOS Y EXPLANADAS</t>
  </si>
  <si>
    <t>EL JAGUEY-ESTACIÓN PANTACO</t>
  </si>
  <si>
    <t xml:space="preserve">REPAVIMENTACIÓN EN CERRADA SAN ESTEBAN </t>
  </si>
  <si>
    <t>EL ROSARIO A (U HAB)</t>
  </si>
  <si>
    <t>COLOCAR LUMINARIAS EN LA AV. CIVILIZACIONES</t>
  </si>
  <si>
    <t>EL ROSARIO B (U HAB)</t>
  </si>
  <si>
    <t>MANTENIMIENTO A LA CISTERNA NÚMERO 2</t>
  </si>
  <si>
    <t>EL ROSARIO C (U HAB)</t>
  </si>
  <si>
    <t>RECONSTRUCCIÓN DE LOS ANDADORES DE OSA MAYOR</t>
  </si>
  <si>
    <t>EUZKADI</t>
  </si>
  <si>
    <t>TINACOS EUZKADI</t>
  </si>
  <si>
    <t>EX-HACIENDA EL ROSARIO</t>
  </si>
  <si>
    <t>CERCAR PARQUE DE LAS NACIONES</t>
  </si>
  <si>
    <t>FERRERIA</t>
  </si>
  <si>
    <t>CAMBIO Y REHUBICACIÓN DE TUBERÍA EN CALLE AV. MARAVILLAS (DRENAJE)</t>
  </si>
  <si>
    <t>FERRERIA (U HAB)</t>
  </si>
  <si>
    <t>CONTINUIDAD DEL PROYECTO DEL P.P 2016 (PINTURAS) DE FACHADAS DE LA UNIDAD SOBRE CALLE MATLACOALT CONJUNTOS, A,E Y LO QUE FALTA DEL D</t>
  </si>
  <si>
    <t>FRANCISCO VILLA (U HAB)</t>
  </si>
  <si>
    <t>JUEGOS INFANTILES PARA PARQUE DE BOLSILLO EN LA PALAZUELA UBICADA EN ANDADOR BATALLA DE SAN PEDRO</t>
  </si>
  <si>
    <t>FUENTES DE AZCAPOTZALCO-PARQUES DE AZCAPOTZALCO (U HAB)</t>
  </si>
  <si>
    <t>PINTURA PARA AMBOS CONJUNTOS MARCA COMEX</t>
  </si>
  <si>
    <t>HOGAR Y SEGURIDAD/NUEVA SANTA MARIA</t>
  </si>
  <si>
    <t>ARREGLO DE BANQUETAS</t>
  </si>
  <si>
    <t>HOGARES FERROCARRILEROS (U HAB)</t>
  </si>
  <si>
    <t>PINTURA EXTERIOR EDIFICIOS MAS DETERIORADOS EN U.H. FERROCARILEROS</t>
  </si>
  <si>
    <t>HUAUTLA DE LAS SALINAS (BARR)</t>
  </si>
  <si>
    <t>PINTURA PARA INTERIORES VARIOS COLORES CUBETA DE 19 LITROS</t>
  </si>
  <si>
    <t>IGNACIO ALLENDE</t>
  </si>
  <si>
    <t>REMODELACIÓN Y CAMBIO DE JUEGOS INFANTILES DENTRO DEL DEPORTIVO VICTORIA DE LAS DEMOCRACIAS(RESCATE DE AREAS RECREATIVAS)</t>
  </si>
  <si>
    <t>INDUSTRIAL VALLEJO</t>
  </si>
  <si>
    <t>CALENTADORES SOLARES</t>
  </si>
  <si>
    <t>ISSFAM LAS ARMAS (U HAB)</t>
  </si>
  <si>
    <t>ADQUISICÓN DE LUMINARIAS DE 5 METROS DE ALTO E INSTALACIÓN EN EL PARQUE UBICADO EN CALZADA LAS ARMAS Y CALZADA SAN ISIDRO</t>
  </si>
  <si>
    <t>JARDIN AZPEITIA</t>
  </si>
  <si>
    <t>ARREGLO DE BANQUETAS DE TODA LA COLONIA</t>
  </si>
  <si>
    <t>JARDINES DE CEYLAN (U HAB)</t>
  </si>
  <si>
    <t>IMPERMIABILIZACIÓN EN U.H. JARDINES DE CEYLAN (CONTINUACIÓN)</t>
  </si>
  <si>
    <t>LA PRECIOSA</t>
  </si>
  <si>
    <t>AREA TACHADA Y ACONDICIONAMIENTO ENFOCADA A PERSONAS DE LA TERCERA EDAD EN CAMELLON TEZÓZOMOC</t>
  </si>
  <si>
    <t>LA RAZA</t>
  </si>
  <si>
    <t xml:space="preserve">CAMBIO DE DRENAJE EN LA CALLE ZAACHILA DE ENCARNACIÓN ORTIZ A SERIS </t>
  </si>
  <si>
    <t>LAS SALINAS</t>
  </si>
  <si>
    <t>CALENTADORES SOLARES (ECOLOGICOS Y AHORRADORES DE GAS)</t>
  </si>
  <si>
    <t>LIBERACION</t>
  </si>
  <si>
    <t xml:space="preserve">APLANADO Y PINTURA DE FACHADAS FASE DOS </t>
  </si>
  <si>
    <t>LIBERTAD</t>
  </si>
  <si>
    <t>REHABILITACIÓN DEL CAMELLÓN DE SALOMÓN QUEDO PENDIENTE YA QUE EL PRESUPUESTO PARTICIPATIVO 2016 SE AGOTÓ.</t>
  </si>
  <si>
    <t>LOS REYES (BARR)</t>
  </si>
  <si>
    <t>PAVIMENTACIÓN DE LA CALLE DE LA CALLE BELISARIO DOMINGUEZ</t>
  </si>
  <si>
    <t>MANUEL RIVERA ANAYA CROC I (U HAB)</t>
  </si>
  <si>
    <t>ALUMBRADO GENERAL DE LA UNIDAD COMPRA DE LAMPARAS LED</t>
  </si>
  <si>
    <t>MIGUEL HIDALGO (U HAB)</t>
  </si>
  <si>
    <t>DESASOLVE Y LIMPIEZA DE TUBERIAS</t>
  </si>
  <si>
    <t>MONTE ALTO</t>
  </si>
  <si>
    <t>AGUA SEGURA (TINACOS PARA LOS VECINOS)</t>
  </si>
  <si>
    <t>NEXTENGO (BARR)</t>
  </si>
  <si>
    <t>RESOSAMIENTO Y PINTURA PARA LA UNIDAD DE AV. CENTENARIO</t>
  </si>
  <si>
    <t>NUEVA EL ROSARIO</t>
  </si>
  <si>
    <t xml:space="preserve">CAMBIO DE TUBERIA DEL DRENAJE </t>
  </si>
  <si>
    <t>NUEVA ESPAÑA</t>
  </si>
  <si>
    <t>CONTINUACIÓN DDE ADOQUINAMIENTO</t>
  </si>
  <si>
    <t>NUEVA SANTA MARIA</t>
  </si>
  <si>
    <t>REHABILITACIÓN Y MANTENIMIENTO DEL GIMNASIO DE BOLSILLO DEL PARQUE REVOLUCIÓN</t>
  </si>
  <si>
    <t>NUEVO SAN RAFAEL (BARR)</t>
  </si>
  <si>
    <t>RECUPERANDO Y REMODELANDO DEPORTIVO NUEVO RAFAEL</t>
  </si>
  <si>
    <t>OBRERO POPULAR</t>
  </si>
  <si>
    <t xml:space="preserve">REHABILITACIÓN DE ZONA DE JUEGOS INFANTIBLES COBRE DE MÉXICO </t>
  </si>
  <si>
    <t>PANTACO (U HAB)</t>
  </si>
  <si>
    <t xml:space="preserve">REMOSAMIENTO Y PINTURA A LOS EDIFICIOS DE LA UNIDAD </t>
  </si>
  <si>
    <t>PASTEROS</t>
  </si>
  <si>
    <t xml:space="preserve">GUARNICIONES Y BANQUETAS EN  TODA LA COLONIA </t>
  </si>
  <si>
    <t>PATRIMONIO FAMILIAR</t>
  </si>
  <si>
    <t xml:space="preserve">CAMBIO DE DRENAJE CENTRAL EN CALLE 12 Y REPAVIMENTACIÓN </t>
  </si>
  <si>
    <t>PEMEX PRADOS DEL ROSARIO (U HAB)</t>
  </si>
  <si>
    <t>REFLECTORES EN PUNTOS ESTRATEGICOS DE CADA CONJUNTO A LO LARGO DE TODAS LAS ENTRADAS PRINCIPALES</t>
  </si>
  <si>
    <t>PETROLERA</t>
  </si>
  <si>
    <t>CONTINUIDAD DE LA RED HIDRAULICA DE LA COLONIA PRETOLERA POR INYECCIÓN HIDRODESLIZAMIENTO</t>
  </si>
  <si>
    <t>PLENITUD</t>
  </si>
  <si>
    <t>REHABILITACIÓN Y ACONDICIONAMIENTO DE LA ESCUELA PRIMARIA MAESTRO MEXICANO</t>
  </si>
  <si>
    <t>PORVENIR</t>
  </si>
  <si>
    <t xml:space="preserve">JUEGO LÚDICO Y LONARIO </t>
  </si>
  <si>
    <t>POTRERO DEL LLANO</t>
  </si>
  <si>
    <t>REPARACIÓN Y MANTENIMIENTO DE BANQUETAS DAÑADAS</t>
  </si>
  <si>
    <t>PRADOS DEL ROSARIO</t>
  </si>
  <si>
    <t>RE-ENCARPETAMIENTO DE UN TRAMO DE HACIENDA DE NARVARTE</t>
  </si>
  <si>
    <t>PRESIDENTE MADERO (U HAB)</t>
  </si>
  <si>
    <t>CONTINUIDAD EN CAMBIO DE ALGUNOS TRAMOS DE TUBERIA DAÑADA EN ÁREAS COMUNES Y PRINCIPALES CALLES DE LA U.H. PRESIDENTE I. MADERO</t>
  </si>
  <si>
    <t>PROVIDENCIA</t>
  </si>
  <si>
    <t xml:space="preserve">"UN BUEN CAMINAR" REPARACIÓN DE BANQUETAS DE LAS CALLES FELIPE ANGELES C. EMILIANO ZAPATA Y CALLE FRANCISCO I. MADREO </t>
  </si>
  <si>
    <t>REYNOSA TAMAULIPAS</t>
  </si>
  <si>
    <t xml:space="preserve">COLOCACIÓN DE LUMINARIAS EN TODA LA COLONIA </t>
  </si>
  <si>
    <t>ROSENDO SALAZAR (CONJ HAB)</t>
  </si>
  <si>
    <t>JUEGOS INFANTILES DE LA UNIDAD EN CONJUNTO HABITACIONAL ROSENDO SALAZAR</t>
  </si>
  <si>
    <t>SAN  MIGUEL AMANTLA (PBLO)</t>
  </si>
  <si>
    <t xml:space="preserve">REPARACIÓN DE BACHES EN LA COLONIA </t>
  </si>
  <si>
    <t>SAN ALVARO</t>
  </si>
  <si>
    <t xml:space="preserve">DESAZOLVE PARA TODA LA COLONIA SAN ÁLVARO </t>
  </si>
  <si>
    <t>SAN ANDRES (BARR)</t>
  </si>
  <si>
    <t xml:space="preserve">CAMBIO DE BANQUETAS CON GUARNICIÓN EN LAS CALLES QUE SE REQUIERAN </t>
  </si>
  <si>
    <t>SAN ANDRES (PBLO)</t>
  </si>
  <si>
    <t>SUSTITUCIÓN DE TUBERIA DE DRENAJE EN 2 CALLEJON DE SAN ANDRES, PINTURA</t>
  </si>
  <si>
    <t>SAN ANDRES DE LAS SALINAS (PBLO)</t>
  </si>
  <si>
    <t xml:space="preserve">TINACOS PARA LA COLONIA </t>
  </si>
  <si>
    <t>SAN ANTONIO (FRACC)</t>
  </si>
  <si>
    <t xml:space="preserve">REMODELACIÓN DEL JARDÍN ANTONIO BERMUDES (ATRÁS DE LA ESCUELA PETROLEOS MEXICANOS </t>
  </si>
  <si>
    <t>SAN BARTOLO CAHUALTONGO (PBLO)</t>
  </si>
  <si>
    <t xml:space="preserve">PODA DE ÁRBOLES EN TODA LA COLONIA </t>
  </si>
  <si>
    <t>SAN BERNABE (BARR)</t>
  </si>
  <si>
    <t>CONTINUIDAD DEL GIMNASIO AL AIRE LIBRE EN YUCA</t>
  </si>
  <si>
    <t>SAN FRANCISCO TETECALA (PBLO)</t>
  </si>
  <si>
    <t xml:space="preserve">REHABILITACIÓN DE BANQUETAS DE SAN ISIDRO EJE3 CIRCULACIÓN LADO DERECHO POSTES DE ILUMINACIÓN Y ACCESOS DE LA TERCERA EDAD </t>
  </si>
  <si>
    <t>SAN FRANCISCO XOCOTITLA</t>
  </si>
  <si>
    <t xml:space="preserve">IMPERMIABILIZACIÓN EN VARIAS CALLES DE LA COLONIA </t>
  </si>
  <si>
    <t>SAN JUAN TLIHUACA (PBLO)</t>
  </si>
  <si>
    <t>REHABILITACIÓN Y MANTENIMIENTO DE LA GLORIETA DE LOS AHUHUETES</t>
  </si>
  <si>
    <t>SAN MARCOS (BARR)</t>
  </si>
  <si>
    <t>CALENTADORES SOLARES EN LA COLONIA SAN MARCOS 1RA. ETAPA</t>
  </si>
  <si>
    <t>SAN MARTIN XOCHINAHUAC (PBLO)</t>
  </si>
  <si>
    <t>LUMINARIAS DE POSTE LARGO CON SENDERO SEGURO AV. DEL ROSARIO</t>
  </si>
  <si>
    <t>SAN MATEO</t>
  </si>
  <si>
    <t>PAVIMENTACIÓN DE LA CALLE SAN MATEO</t>
  </si>
  <si>
    <t>SAN PABLO 396 - CONJ HAB SAN PABLO (U HAB)</t>
  </si>
  <si>
    <t>BANQUETAS NUEVAS ADENTRO DE LA UNIDAD (ASFALTO)</t>
  </si>
  <si>
    <t>SAN PABLO XALPA (U HAB)</t>
  </si>
  <si>
    <t>RECUPERACIÓN DE ESPACIOS CASETAS Y ACCESOS SEGUROS DE LA ENTRADA A, B, Y C DE LA U.H SAN PABLO XALPA</t>
  </si>
  <si>
    <t>SAN PEDRO XALPA (PBLO)</t>
  </si>
  <si>
    <t xml:space="preserve">COLOCAR POSTES DE PROTECCIÓN COMO SEGURIDAD AL PEATÓN </t>
  </si>
  <si>
    <t>SAN RAFAEL</t>
  </si>
  <si>
    <t xml:space="preserve">BANQUETAS Y GUARNICIONES </t>
  </si>
  <si>
    <t>SAN SALVADOR XOCHIMANCA</t>
  </si>
  <si>
    <t>RESCATE DE ÁREAS RECREATIVAS Y ADAPTACIÓN DE JUEGOS INFANTILES EN LA CALLE CONSTITUCIÓN Y NORTE 55</t>
  </si>
  <si>
    <t>SAN SEBASTIAN</t>
  </si>
  <si>
    <t>RE-ENCARPETAMIENTO EN PRIVADA RINCONADA 5 DE MAYO Y RPIVADA DE ACALTENCO</t>
  </si>
  <si>
    <t>SANTA APOLONIA (BARR)</t>
  </si>
  <si>
    <t>PINTURA Y REMOSAMIENTO DE FACHADAS EN LA CALLE QUERETARO</t>
  </si>
  <si>
    <t>SANTA BARBARA (PBLO)</t>
  </si>
  <si>
    <t xml:space="preserve">RE-EMCARPETAMIENTO DE LA CALLE JUSTO SIERRA </t>
  </si>
  <si>
    <t>SANTA CATARINA (PBLO)</t>
  </si>
  <si>
    <t xml:space="preserve">CAMBIO DE DRENAJE CONTINUACIÓN </t>
  </si>
  <si>
    <t>SANTA CRUZ ACAYUCAN (PBLO)</t>
  </si>
  <si>
    <t xml:space="preserve">ADQUISICIÓN DE TINACOS PARA LA MANZANA COMPRENDIDA ENTRE C.1 CALLE LAGO LAMOND, NORET 135 A, DE LA ROSA, Y CAMINO A SANTA LUCIA </t>
  </si>
  <si>
    <t>SANTA CRUZ DE LAS SALINAS</t>
  </si>
  <si>
    <t>DRENAJE HIDRÁULICO EN EL CALLEJON 16 COL. STA. CRUZ DE LAS SALINAS</t>
  </si>
  <si>
    <t>SANTA INES</t>
  </si>
  <si>
    <t xml:space="preserve">PINTURA Y MANO DE OBRA A FACHADAS EN LA CALLE ESPERANZA </t>
  </si>
  <si>
    <t>SANTA LUCIA (BARR)</t>
  </si>
  <si>
    <t xml:space="preserve">DOTACIÓN DE TINACOS </t>
  </si>
  <si>
    <t>SANTA MARIA MALINALCO (PBLO)</t>
  </si>
  <si>
    <t>SALÓN DE USOS MULTIPLES EN MÓDULO DE CALLE MINERVA</t>
  </si>
  <si>
    <t>SANTIAGO AHUIZOTLA (PBLO)</t>
  </si>
  <si>
    <t>CONTINUIDAD DE REPAVIMENTACIÓN EBN LAS CALLES SOYACAL 20 ANDADOR DE SOYOCAL , TIANGUIS, ACALTEPEC Y QUEZALA</t>
  </si>
  <si>
    <t>SANTO DOMINGO (PBLO)</t>
  </si>
  <si>
    <t xml:space="preserve">APARATOS PARA EJERCICIO AL AIRE LIBRE PARA ADULTOS </t>
  </si>
  <si>
    <t>SANTO TOMAS</t>
  </si>
  <si>
    <t>REMODELACIÓN DE LA CANCHA DEL DEPORTIVO 20 DE NOVIEMBRE LA ROSITA</t>
  </si>
  <si>
    <t>SECTOR NAVAL</t>
  </si>
  <si>
    <t xml:space="preserve">CONVIVENCIA Y SEGURIDAD ESPACIO RECREATIVO Y ALARMAS </t>
  </si>
  <si>
    <t>SINDICATO MEXICANO DE ELECTRICISTAS</t>
  </si>
  <si>
    <t xml:space="preserve">APARATOS DE GIMNASIO PARA PERSONAS CON DISCAPACIDAD </t>
  </si>
  <si>
    <t>TEZOZOMOC</t>
  </si>
  <si>
    <t>MEJORANDO LA IMAGEN URBANA DE NUESTRA UNIDAD (PINTURA)</t>
  </si>
  <si>
    <t>TIERRA NUEVA</t>
  </si>
  <si>
    <t xml:space="preserve">REPARACIÓN DE BANQUETAS EN DIVERSOS PUNTOS DE LA COLONIA TIERRA NUEVA </t>
  </si>
  <si>
    <t>TLATILCO</t>
  </si>
  <si>
    <t xml:space="preserve">CORREDOR TLATILCO </t>
  </si>
  <si>
    <t>TLATILCO (U HAB)</t>
  </si>
  <si>
    <t xml:space="preserve">CAMBIO DE VALVULAS DE AGUA </t>
  </si>
  <si>
    <t>TRABAJADORES DEL HIERRO</t>
  </si>
  <si>
    <t xml:space="preserve">IMPERMIABILIZACIÓN DE CASA DE TODA LA COLONIA 1RA. PARTE </t>
  </si>
  <si>
    <t>UN HOGAR PARA CADA TRABAJADOR</t>
  </si>
  <si>
    <t xml:space="preserve">PODAS, DESPUNTE, RETIRO DE ARBOLADO QUE PROVOCA RA´Z Y LEVANTAMIENTO DE BANQUETAS EN LAS 6 MANZANAS DE LA COLONIA </t>
  </si>
  <si>
    <t>VICTORIA DE LAS DEMOCRACIAS</t>
  </si>
  <si>
    <t>PODA DE ÁRBOLES</t>
  </si>
  <si>
    <t>VILLAS AZCAPOTZALCO (U HAB)</t>
  </si>
  <si>
    <t xml:space="preserve">MANTENIMIENTO DE LA RED HIDRÁULICA </t>
  </si>
  <si>
    <t>XOCHINAHUAC (U HAB)</t>
  </si>
  <si>
    <t xml:space="preserve">MANTENIMIENTO GENERAL DE LA UNIDAD, AREAS VERDES Y LUMINARIAS </t>
  </si>
  <si>
    <t>SAN PEDRO XALPA (AMPL) I</t>
  </si>
  <si>
    <t>PINTEMOS SAN PEDRO XALPA</t>
  </si>
  <si>
    <t>SAN PEDRO XALPA (AMPL) II</t>
  </si>
  <si>
    <t>RENOVACIÓNDE BANQUETAS EN LAS CALLES ADRIAN  CASTREJON, JESUS CAPISTRÁN Y FRANCISCO VILLA</t>
  </si>
  <si>
    <t>PRO HOGAR I</t>
  </si>
  <si>
    <t>BANQUETAS EN LA PRO-HOGAR I</t>
  </si>
  <si>
    <t>PRO HOGAR II</t>
  </si>
  <si>
    <t xml:space="preserve">PINTURAS PARA FACHADAS DE CASA DE LA COLONIA </t>
  </si>
  <si>
    <t>Ya que se encuentra en el total del presupuesto del ejercicio, no es posible cuantificar la meta por tipo de recurso.</t>
  </si>
  <si>
    <t>Los 10 líderes y 59 guardianes, realizan acciones de integración y convivencia, basadas en el fomento al deporte, actividades educativas y lúdicas, rescatando el sentido de identidad y pertenencia, reforzando valores y ética social, cívica y familiar, siendo incluyentes en criterios de igualdad de género, diversidad, edad y condición social. En el trimestre abril junio, se ha logrado presencia en más de 30 colonias dentro de la delegación: Barrio Santa Cruz de las Salinas, Pueblo San Pedro Xalpa, Pueblo San Miguel Amantla, Pueblo San Martín Xochinahuac, entre otras. Se han podido beneficiar a 1,200 personas con este programa.</t>
  </si>
  <si>
    <t>Se realizan acciones de integración y convivencia, basadas en el fomento al deporte, actividades educativas y lúdicas, rescatando el sentido de identidad y pertenecía, reforzando valores y ética social, cívica y familiar, siendo incluyentes en criterios de igualdad de género, diversidad, edad y condición social. En estos tres meses de trabajo, se tiene presencia en más de 30 colonias dentro de la demarcación, teniendo como resultado un promedio de 1200 personas beneficiadas con este programa.</t>
  </si>
  <si>
    <t>Actualmente se llevan a cabo actividades en 29 colonias, contando con la participación de 69 jóvenes Guardianes. No omito mencionar, que los guardianes han ido variando debido a bajas por motivos personales. Sin embargo, se cuenta con una lista de espera para usar en estos casos, sin descuidar las actividades y desestabilizar a los equipos.</t>
  </si>
  <si>
    <t>Dr. Pablo Moctezuma Barragán</t>
  </si>
  <si>
    <t>Jefe Delegacional</t>
  </si>
  <si>
    <t>Lic. Víctor Manuel Motta Mercado</t>
  </si>
  <si>
    <t>Director General de Administración</t>
  </si>
  <si>
    <t>No se realizaron acciones en esta actividad, los trabajos se realizaran en el tercer trimestre del presente ejercicio.</t>
  </si>
  <si>
    <t>Con los trabajos se beneficiara a un total de 7,852 habitantes.</t>
  </si>
  <si>
    <t>Trabajo de albañilería, instalaciones eléctricas, sanitarias, hidráulicas, de herrería, de cancelería y  de acabados. Las obras se realizaran en los siguientes espacios: Biblioteca Ernesto Ramírez y Biblioteca Tlatilco.</t>
  </si>
  <si>
    <t>Trabajo de albañilería, instalaciones eléctricas, sanitarias, hidráulicas, de herrería, de cancelería y  de acabados. Las obras a realizarse en los siguientes espacios: Centro Cultural Nahui Olliny y Azcapotzalco, Museo de los Pueblos Originales.</t>
  </si>
  <si>
    <t>Se alcanzó un avance general del 65% de los dos inmuebles.</t>
  </si>
  <si>
    <t xml:space="preserve">Se beneficiara a un total de 8,674 habitantes. </t>
  </si>
  <si>
    <t>Trabajos de albañilería, instalaciones eléctricas, sanitarias, hidráulicas, de herrería, de cancelería, y de acabados. Las obras se realizaron en los siguientes espacios: J.N. Aquiles Elorduy, J.N. Enrique Lausher, J.N Ermino Keeny, Esc. Republica de corea, Esc. Hogar y seguridad, Esc. Luis de la Brena, Esc. Sec. No. 183 Rep. Democrática Alemana, Esc. Emperador Cuitláhuac, Esc. Vidal Rivero, Esc. Fco. Javier Mina, Esc. General Gordiano Guzmán, Esc. Sec. No. 27 Alberto J. Pani, Esc. Sec. No. 60 Juan Rulfo, Esc. El Maestro Mexicano, Esc. Cesar López, de Lara, J.N. Miguel Lerdo de Tejada, Esc. Prim. Petróleos mexicanos, Esc. Tierra y Libertad, J.N.  Augusto Novaro, Esc. Polonia, Esc. Sec. Tec.    No.15 Pablo Hop Hop, Esc. Sec. No.67 John F. Kennedy, J.N. Silvina Jardon, Esc. Pablo Neruda, Esc. Mi Patria es Primero, Esc. Magisterio Mexicano, Esc. Sec. No.300 Jesús F. Contreras, J.N. Leonardo Gómez Blanco, Esc. Enrique Corano Morfin, J.N. Manuel José Othón, J.N. Guadalupe Ceniceros de Zaveta, Esc. Leyes de Reforma, Esc. Lic. Atenedoro Monroy, Es.c Emperador Cuauhtémoc, Esc. Temachtiani, Esc. Club de Leones No.1,  J.N. Itzcan, Esc. Martin Oyanburu, Esc. Sec. No. 174 Amado Nervo, Esc. Sec. No.294 José Pagés Llergo, Esc. Sec. No. 108 Bertrand Russell, J.N Chuvalete, Esc. Esperanza Velazco de Zuleta, Esc. Liberación Campesina, Esc. Prof. Salvador Varela Reséndiz, Esc. Fernando Montes de Oca, Esc. Sec. No. 50 Lázaro Cárdenas, J.N. Antonio Caso, J.N. Tlatilco, J.N. Luisa Castañeda y del Pozo, J.N. Roberto Kosch, Esc. Mártires de la Libertad, Esc. General Juan N. Méndez, Esc. Prof. Rosa Torres González</t>
  </si>
  <si>
    <t>La meta alcanzada de 26 inmuebles.</t>
  </si>
  <si>
    <t xml:space="preserve">Población beneficiada fue de 6,872 habitantes.         </t>
  </si>
  <si>
    <t>Se dio atención a 1 centro de desarrollo infantil y un centro de cultura durante el segundo trimestre.</t>
  </si>
  <si>
    <t xml:space="preserve">En total se tiene un avance de 2 inmuebles </t>
  </si>
  <si>
    <t>Con estas obras se beneficiaran a un total de 14,265 habitantes.</t>
  </si>
  <si>
    <t>Trabajos de albañilería, instalaciones eléctricas, sanitarias, hidráulicas, de herrería, de cancelería y  de acabados, etapa 2 del centro cultural La Cananea, salón de usos múltiples Xochinahuac.</t>
  </si>
  <si>
    <t>Con estas obras se beneficiara a un total de 14,265 habitantes</t>
  </si>
  <si>
    <t>Acciones realizadas mantenimiento cambio de brocales, de c/p, r/p, p/v, reconstrucción de albañal, abrir cepas, tapas.</t>
  </si>
  <si>
    <t>Aguilera, Aldana, Ampliación cosmopolita, Ampliación del gas, Ampliación San Pedro Xalpa, Ángel Zimbron, Arenal, Azcapotzalco, Clavería, Coltongo, Cosmopolita, Del Gas, Del Recreo, El Jagüey, Euzkadi, Ex Hda. Del Rosario, Ferrería, Hogar y Seguridad, Industrial Vallejo, Jardín Azpeitia, La Preciosa, Liberación, Libertad, Los Reyes, Monte Alto, Nextengo, Nueva España, Nueva Santa María, Obrero Popular, Panteón San Isidro, Pasteros, Patrimonio Familiar, Petrolera, Plenitud, Porvenir, Prados Del Rosario, Pro-hogar, Providencia, Reynosa Tamaulipas, San Álvaro, San Andrés, San Antonio, San Bartolo Cahualtongo, San Bernabé, San Francisco Tetecala, San Francisco Xocotitla, San Juan Tlihuaca, San Marcos, San Martin Xochinahuac, San Mateo, San Miguel Amantla, San Pedro Xalpa, San Rafael, San Salvador Xochimanca, San Sebastián, Santa Apolonia, Santa Bárbara, Santa Catarina, Santa Cruz Acayucan, Santa Inés, Santa María Maninalco, Santiago Ahuizotla, Santo Domingo, Santo Tomas, Sector Naval, Sindicato Mexicano de Electricistas, Tezozómoc, Tierra Nueva, Tlatilco, Trabajadores del Hierro, U.H. Cuitláhuac, U.H. El Rosario, U.H. Francisco I. Madero, U.H. Francisco Villa, U.H. Manuel Rivera Anaya, U.H. Miguel Hidalgo, U.H. Presidente I. Madero, U.H. San Martin Xochinahuac, U.H. San Pablo Xalpa, U.H. Tlatilco, Victoria de las Democracias.</t>
  </si>
  <si>
    <t>También se realizó el cambio de la tubería de Drenaje, Pozos de visitas, Descargas domiciliarias, Cambio de Brocales y Coladera de banqueta, así como el desazolve requerido</t>
  </si>
  <si>
    <t>Santa Cruz de las Salinas</t>
  </si>
  <si>
    <t>Ferrería</t>
  </si>
  <si>
    <t>San Andrés</t>
  </si>
  <si>
    <t>Santa Catarina (Pueblo)</t>
  </si>
  <si>
    <t>Patrimonio Familiar</t>
  </si>
  <si>
    <t>La Raza</t>
  </si>
  <si>
    <t>Nueva El Rosaio</t>
  </si>
  <si>
    <t>San Álvaro</t>
  </si>
  <si>
    <t>Coltongo</t>
  </si>
  <si>
    <t>Calle 19 y Calle 25.</t>
  </si>
  <si>
    <t>Cd. El Rosario.</t>
  </si>
  <si>
    <t>Zachila y Encarnación Ortíz.</t>
  </si>
  <si>
    <t>Callejón 16.</t>
  </si>
  <si>
    <t>Lázaro Cardenas y Colombo.</t>
  </si>
  <si>
    <t>2do. Calejón de San Andrés.</t>
  </si>
  <si>
    <t>Sta. Catarina y Prolg. Taltenco.</t>
  </si>
  <si>
    <t>Calle 12.</t>
  </si>
  <si>
    <t>Niza, Independencia, Mar del Norte, Venecia, Libertad, Juárez, Anta cruz, Atenco, Boca Necgra, Trujillo y Londres, Alamito.</t>
  </si>
  <si>
    <t>Km.0.093</t>
  </si>
  <si>
    <t>Km.0.091</t>
  </si>
  <si>
    <t>Km.0.127</t>
  </si>
  <si>
    <t>Km.0.119</t>
  </si>
  <si>
    <t>Km.0.121</t>
  </si>
  <si>
    <t>Km.0.11</t>
  </si>
  <si>
    <t>Km.0.133</t>
  </si>
  <si>
    <t>Km.3.822</t>
  </si>
  <si>
    <t>Km.5.388</t>
  </si>
  <si>
    <t xml:space="preserve">Total de Km. 14.103 </t>
  </si>
  <si>
    <t>Se ejecutó en el trimestre 4.1 Km. de rehabilitación de atarjeas en vialidades secundarias.</t>
  </si>
  <si>
    <t>Población beneficiada 175,000 aproximadamente (población fija y flotante)</t>
  </si>
  <si>
    <t xml:space="preserve">Se ejecutara el señalamiento vehicular y peatonal con pintura tráfico base agua, color blanco para las líneas de 10 cm. Para delimitar área de rodamiento, línea de 40 cm. Para señalar el paso peatonal, línea de 60 cm. Para señalar alto vehicular, flechas para señalizar sentido de circulación y señales verticales preventivas en esquinas de escuelas, en las colonias: Ex Hacienda El Rosario 3,278.48 ml. San Antonio 11,089.28 ml. San Juan Tlihuaca 6,530.71 ml. San Pedro Xalpa 8,233.72 ml.                                    
                                                                                                                                                                                                                                                                                                                                                                                                                                                                                                                                                               Se llevó acabo el balizamiento vehicular y peatonal en las siguientes colonias de la delegación Azcapotzalco: Aguilera, Aldana, Azcapotzalco, Ampliación Petrolera, Ampliación Cosmopolita, Prados del Rosario, Ampliación San Pedro Xalpa, Ángel Zimbron, Clavería, Coltongo, Del  Gas, Ferrería, Electricistas, Hogar y Seguridad, Industrial Vallejo, La Preciosa, Jardín Azpeitia, Nextengo, Nueva Santa María, Pasteros, Plenitud, Petrolera, Porvenir, Reynosa Tamaulipas, Potrero del llano, Providencia, San Álvaro, San Antonio, San Bartolo Cahualtongo, San Marcos, San Martin Xochinahuac, San Miguel Amantla, Santa Apolonia, San Salvador Xochimanca, Santa Inés, Santa  Bárbara, Santa Catarina, Santa María Maninalco, San Rafael Santa Lucia, Santo Tomas, San Juan Tlihuaca, Las Salinas, Santiago Ahuizotla, Sector Naval, Tlatilco, U.H. El Rosario, U.H. Francisco  Villa, Un hogar para cada trabajador, U.Hab. San Pablo Xalpa, U.H. Villas Azcapotzalco y Victoria De las Democracias.
</t>
  </si>
  <si>
    <t>Se alcanzo una meta de 166,409.00 calculados en linea de 10cm. De ancho.</t>
  </si>
  <si>
    <t>Con estas acciones se atendera a un total de 306,215 habitantes.</t>
  </si>
  <si>
    <t xml:space="preserve">bodega de parques y jardines Alameda norte </t>
  </si>
  <si>
    <t>bodega de parque y jardines Tlatilco</t>
  </si>
  <si>
    <t xml:space="preserve">bodega de parques y jardines Nueva Santa María </t>
  </si>
  <si>
    <t>eje 5 norte, col. Ferrería</t>
  </si>
  <si>
    <t>eje 2 norte s/n, col. Tlatilco</t>
  </si>
  <si>
    <t>Plan de san Luis, col. Nva. Santa María</t>
  </si>
  <si>
    <t>impermeabilización / pintura</t>
  </si>
  <si>
    <t>pintura / electricidad / plomería</t>
  </si>
  <si>
    <t>limpieza de azotea / albañilería / pintura / impermeabilización</t>
  </si>
  <si>
    <t>Se realizan trabajos de albañilería, instalaciones eléctricas, hidráulicas, sanitarias, de herrería, de estructura de acero y acabados en general, en el edificio de cotita, se realizan levantamiento de necesidades en el campamento de operación hidráulica.</t>
  </si>
  <si>
    <t>La población beneficiada sera alrededor de 7,080 habitantes, considerando personal operativo, administrativos y usuarios.</t>
  </si>
  <si>
    <t>Demolición, excavación, reposición de guarniciones y banquetas, así como rampas en las esquinas en las siguientes colonias:</t>
  </si>
  <si>
    <t>Aguilera</t>
  </si>
  <si>
    <t>Ampliación San Pedro Xalpa</t>
  </si>
  <si>
    <t>Aldana</t>
  </si>
  <si>
    <t>Arenal</t>
  </si>
  <si>
    <t>Centro de Azcapotzalco</t>
  </si>
  <si>
    <t>Clavería</t>
  </si>
  <si>
    <t>Cosmopolita</t>
  </si>
  <si>
    <t>Del Gas</t>
  </si>
  <si>
    <t>Del Recreo</t>
  </si>
  <si>
    <t>El Rosario</t>
  </si>
  <si>
    <t>Euzkadi</t>
  </si>
  <si>
    <t>San Rafael</t>
  </si>
  <si>
    <t>Santiago Ahuizotla</t>
  </si>
  <si>
    <t>Tezozómoc</t>
  </si>
  <si>
    <t xml:space="preserve">Victoria de las democracias </t>
  </si>
  <si>
    <t>Ex Hacienda Del Rosario</t>
  </si>
  <si>
    <t xml:space="preserve">Hogar y Seguridad </t>
  </si>
  <si>
    <t>Hogar/Nueva Sta.María</t>
  </si>
  <si>
    <t>Jardín Azpeita</t>
  </si>
  <si>
    <t xml:space="preserve">Liberación </t>
  </si>
  <si>
    <t>Nueva San Rafael</t>
  </si>
  <si>
    <t>Obrero Popular</t>
  </si>
  <si>
    <t>Pasteros</t>
  </si>
  <si>
    <t>Potrero del Llano</t>
  </si>
  <si>
    <t>Prados del Rosario</t>
  </si>
  <si>
    <t>Pro-Hogar</t>
  </si>
  <si>
    <t>Santa Bárbara</t>
  </si>
  <si>
    <t>Santo Tomas</t>
  </si>
  <si>
    <t>Tierra Nueva</t>
  </si>
  <si>
    <t>M² 1,410.30</t>
  </si>
  <si>
    <t>M² 1,159.90</t>
  </si>
  <si>
    <t>M² 1,334.20</t>
  </si>
  <si>
    <t>M² 1,042.20</t>
  </si>
  <si>
    <t>M²   154.72</t>
  </si>
  <si>
    <t>M²   182.35</t>
  </si>
  <si>
    <t>M²   103.15</t>
  </si>
  <si>
    <t>M²   126.31</t>
  </si>
  <si>
    <t>M²   433.42</t>
  </si>
  <si>
    <t>M²  770.432</t>
  </si>
  <si>
    <t>M²    62.21</t>
  </si>
  <si>
    <t>M²   897.65</t>
  </si>
  <si>
    <t>M²   606.75</t>
  </si>
  <si>
    <t>M²    64.32</t>
  </si>
  <si>
    <t>M² 850.00</t>
  </si>
  <si>
    <t>M² 209.00</t>
  </si>
  <si>
    <t>M² 752.20</t>
  </si>
  <si>
    <t>M² 830.50</t>
  </si>
  <si>
    <t>M² 113.10</t>
  </si>
  <si>
    <t>M² 361.60</t>
  </si>
  <si>
    <t>M² 186.30</t>
  </si>
  <si>
    <t>M² 979.30</t>
  </si>
  <si>
    <t>M² 775.60</t>
  </si>
  <si>
    <t>M²  93.49</t>
  </si>
  <si>
    <t>M² 910.70</t>
  </si>
  <si>
    <t>M² 648.30</t>
  </si>
  <si>
    <t>M²  66.87</t>
  </si>
  <si>
    <t>M² 862.50</t>
  </si>
  <si>
    <t xml:space="preserve">Providencia </t>
  </si>
  <si>
    <t>Reynosa Tamaulipas</t>
  </si>
  <si>
    <t>San Andrés (Pueblo)</t>
  </si>
  <si>
    <t>San Andrés (Barrio)</t>
  </si>
  <si>
    <t>San Antonio</t>
  </si>
  <si>
    <t>San Juan Tlihuaca</t>
  </si>
  <si>
    <t>San Martín Xochunahuac</t>
  </si>
  <si>
    <t>San Pedro Xalpa</t>
  </si>
  <si>
    <t>San Pedro Xalpa (Ampliación II)</t>
  </si>
  <si>
    <t>San Pedro Xalpa (Pueblo)</t>
  </si>
  <si>
    <t>Santa Inés</t>
  </si>
  <si>
    <t>Sindicato de electricistas</t>
  </si>
  <si>
    <t>Trabajadores del Hierro</t>
  </si>
  <si>
    <t>M² 802.00</t>
  </si>
  <si>
    <t>M² 489.00</t>
  </si>
  <si>
    <t>M² 409.00</t>
  </si>
  <si>
    <t>M² 202.00</t>
  </si>
  <si>
    <t>M² 943.00</t>
  </si>
  <si>
    <t>M² 300.00</t>
  </si>
  <si>
    <t>M² 186.00</t>
  </si>
  <si>
    <t>M² 312.00</t>
  </si>
  <si>
    <t>M²  16.00</t>
  </si>
  <si>
    <t>M² 749.00</t>
  </si>
  <si>
    <t>M²   0.00</t>
  </si>
  <si>
    <t>M² 197.00</t>
  </si>
  <si>
    <t>M² 145.00</t>
  </si>
  <si>
    <t>La población beneficiada con estas acciones fue de 5,749 habitantes.</t>
  </si>
  <si>
    <t>La meta alcanzada en el periodo de Enero-Junio es: 20,878.82 M².</t>
  </si>
  <si>
    <t>Se realizaron trabajos de herrería, cambio de laminas, rehabilitación e instalación sanitarias, eléctrica, hidráulica, cambio de tapas de registro y acabados en general en los mercados: Ceylan, Nueva Sta. María, Obrero Popular y Victoria de las Democracias.</t>
  </si>
  <si>
    <t>La población beneficiada con estas acciones sera de 12,350 habitantes, en los cuales se integran comerciantes y usuarios de estos centrosde abasto.</t>
  </si>
  <si>
    <t>El Recreo</t>
  </si>
  <si>
    <t>El Jaguey</t>
  </si>
  <si>
    <t>Los Reyes</t>
  </si>
  <si>
    <t>Nueva España</t>
  </si>
  <si>
    <t>Petrolera</t>
  </si>
  <si>
    <t>Prados de el Rosario</t>
  </si>
  <si>
    <t>San Francisco Tetecala</t>
  </si>
  <si>
    <t>San Mateo</t>
  </si>
  <si>
    <t>Se ejecutara el fresado, renivelación de pozos de visita y reposición de carpeta asfáltica.</t>
  </si>
  <si>
    <t>M² 2,080.00</t>
  </si>
  <si>
    <t>M² 4,679.00</t>
  </si>
  <si>
    <t>M² 1,100.00</t>
  </si>
  <si>
    <t>M²   480.00</t>
  </si>
  <si>
    <t>M² 1,250.00</t>
  </si>
  <si>
    <t>M²   350.00</t>
  </si>
  <si>
    <t>M²   700.00</t>
  </si>
  <si>
    <t>M²   955.00</t>
  </si>
  <si>
    <t>M²   560.00</t>
  </si>
  <si>
    <t>M² 2,914.00</t>
  </si>
  <si>
    <t>M² 2,750.00</t>
  </si>
  <si>
    <t>M² 5,300.00</t>
  </si>
  <si>
    <t>M² 1,650.00</t>
  </si>
  <si>
    <t>M² 3,500.00</t>
  </si>
  <si>
    <t>M²   800.00</t>
  </si>
  <si>
    <t>M²   250.00</t>
  </si>
  <si>
    <t>M² 1,140.00</t>
  </si>
  <si>
    <t>San Miguel Amantla (POB)</t>
  </si>
  <si>
    <t xml:space="preserve">San Sebastián </t>
  </si>
  <si>
    <t>Sta. Bárbara (Pueblo)</t>
  </si>
  <si>
    <t>Sta. María Maninalco</t>
  </si>
  <si>
    <t>Tlatilco</t>
  </si>
  <si>
    <t>M² 1,550.00</t>
  </si>
  <si>
    <t>M² 1,640.00</t>
  </si>
  <si>
    <t>M² 1,400.00</t>
  </si>
  <si>
    <t>M² 5,345.00</t>
  </si>
  <si>
    <t>M² 1,500.00</t>
  </si>
  <si>
    <t>Se alcanzo una mmeta en el trimestre de 28,233.00 M².</t>
  </si>
  <si>
    <t>La población beneficiada con estas acciones suma 5,350 habitantes.</t>
  </si>
  <si>
    <t>Instalación de señalamientos viales, verticales, y horizontales en diferentes colonias de la delegación Azcapotzalco como: Ángel Zimbron, Industrial Vallejo, Jardín Azpeita, Santo Tomas, Nueva Santa María, Prados del Rosario, San Bartolo Cahualtongo, San Sebastián, Victoria de las Democracias.</t>
  </si>
  <si>
    <t>Metas alcanzadas en el periodo de Enero-Junio 50 Piezas.</t>
  </si>
  <si>
    <t>población beneficiada 45,860 habitantes.</t>
  </si>
  <si>
    <t>Acciones realizadas abrir cepas reparar fugas de tubo de asbesto, pvc, de diferentes diámetros 1/2", 1", 2" hasta 12".</t>
  </si>
  <si>
    <t>Aguilera, Aldana, Azcapotzalco, Ampliación Petrolera, Ampliación Cosmopolita, Prados del Rosario, Ampliación San Pedro Xalpa, Ángel Zimbron, Clavería, Coltongo, Del  Gas, Ferrería, Electricistas, Hogar y Seguridad, Industrial Vallejo, La Preciosa, Jardín Azpeitia, Nextengo, Nueva Santa María, Pasteros, Plenitud, Petrolera, Porvenir, Reynosa Tamaulipas, Potrero del llano, Providencia, San Álvaro, San Antonio, San Bartolo Cahualtongo, San Marcos, San Martin Xochinahuac, San Miguel Amantla, Santa Apolonia, San Salvador Xochimanca, Santa Inés, Santa  Bárbara, Santa Catarina, Santa María Maninalco, San Rafael Santa Lucia, Santo Tomas, San Juan Tlihuaca, Las Salinas, Santiago Ahuizotla, Sector Naval, Tlatilco, U.H. El Rosario, U.H. Francisco  Villa, Un hogar para cada trabajador, U.Hab. San Pablo Xalpa, U.H. Villas Azcapotzalco y Victoria De las Democracias.</t>
  </si>
  <si>
    <t>Total de fugas: 31,193</t>
  </si>
  <si>
    <t>Población Beneficiada 233,000 aproximadamente.</t>
  </si>
  <si>
    <t>Se llevaran a cabo los trabajos de albañilería, en general, instalaciones y acabados. En los edificios de operación hidráulica, edificio delegacional y edificio de protección civil.</t>
  </si>
  <si>
    <t>Se proyecta atender tres inmuebles.</t>
  </si>
  <si>
    <t>Con estas acciones se beneficiara a una población de 10,000 habitantes y usuarios de estos edificios.</t>
  </si>
  <si>
    <t>Sin variación con respecto a las metas programadas a las alcanzadas, así mismo no presenta presupueto ejercido toda vez que las acciones se realizaron con el máximo aprovechamiento de los recursos humanos y financieros a cargo de esta Delegación.</t>
  </si>
  <si>
    <t>Con este recurso no se han realizado acciones ya que no se a ejercido durante este trimestre.</t>
  </si>
  <si>
    <t>Trabajos de ampliación y rehabilitación en 1 (INM) en las Instalaciones del Campamento Mecoaya, consistentes en: 900 m2 de superficie que se integran en: construcción del segundo nivel para oficinas, servicios, circulaciones y espacios adecuados, rehabilitación de áreas administrativas en el Primer Nivel y en la Planta Baja.</t>
  </si>
  <si>
    <t>Trabajos de pavimentación de 2,771.33 (M2) que consisten en: fresado y mejoramiento de base del área de rodamiento, re-nivelación de brocales y tendido de asfalto de 10 cm de espesor.</t>
  </si>
  <si>
    <t>Se realizarán trabajos de pavimentación de 4,523.19 (M2), cuyos trabajos consisten en: fresado y mejoramiento de base del área de rodamiento, re nivelación de brocales y tendido de asfalto de 10 cm de espesor.</t>
  </si>
  <si>
    <t>Trabajos de pavimentación en 6,635.80 (M2) que consisten en: fresado, renivelación de brocales y tendido de asfalto de 10 cm de espesor.</t>
  </si>
  <si>
    <t>Se realizarán trabajos de pavimentación en 5,977.06 (M2), que consisten en: fresado, renivelación de brocales y tendido de asfalto de 10cm de espesor.</t>
  </si>
  <si>
    <t>Se realizo la compra de combustibles, lubricantes y aditivos.</t>
  </si>
  <si>
    <t>Se realizarón los pagos por servicios de energía eléctrica,  servicios de vigilancia y de agua potable.</t>
  </si>
  <si>
    <t>Trabajos de mantenimiento en 3 (MERCADOS), que consisten en: mantenimiento integral en pisos, techos en locales y sanitarios, así como en instalaciones eléctricas e hidráulicas.</t>
  </si>
  <si>
    <t xml:space="preserve">Trabajos de mantenimiento a (ESCUELAS) que consisten en: trabajos de resanamiento, rehabilitación en espacios como comedores y sanitarios, así como mantenimiento general y pintura. </t>
  </si>
  <si>
    <t>Se realizarán trabajos de mantenimiento y rehabilitación en 1.79 (KLM) a la red de drenaje, realizando: trazo y nivelación para desplante de estructura para obra hidráulica, con materiales para señalamiento, corte con sierra en pavimento, demolición por medios mecánicos, excavación por medios mecánicos, relleno de zanja con tepetate, carga y acarreo de material generado por la demolición, suministro y colocación de costales de plástico llenos de tepetate, y rehabilitación de tubo.</t>
  </si>
  <si>
    <t>A02D28006</t>
  </si>
  <si>
    <t>Adquisición de dos televisores</t>
  </si>
  <si>
    <t>Se realizarán trabajos de mantenimiento en 3 (INM) en los edificios de Cotita, Talleres Cotita y edificio delegacional que consisten en: resanado de muros, trabajos de cancelería, herrería, sustitución de pisos y aplicación de pintura.</t>
  </si>
  <si>
    <t>Se realizaran trabajos de mantenimiento y rehabilitación de banquetas en 12,972.00 (M2) consistentes en: demolición de partes dañadas, integración de rampas para uso de personas con capacidades diferentes y adultos mayores. En las Colonias: Ampliación San Pedro Xalpa, Arenal, Cosmopolita, Del Gas, Clavería, Ex hacienda el Rosario 2, Prados el Rosario, Pro-Hogar, San Antonio, Hogar y Seguridad, Pasteros, Obrero Popular, Sindicato Mexicano de Electricista, El Recreo, Tezozómoc, Euzkadi, San Álvaro, Nuevo San Rafael, San Juan Tlihuaca, Reynosa Tamaulipas, El Rosario, Santiago Ahuizotla, San Rafael, San Andrés Pueblo, Trabajadores del Hierro, Santo Tomas, Victoria de las Democracias, Aldana, Patrimonio Familiar, Monte Alto, Liberación y La Preciosa.</t>
  </si>
  <si>
    <t>Se realizarán trabajos de mantenimiento en 3 (MER), que consisten en: mantenimiento integral en pisos, techos en locales y sanitarios, así como en instalaciones eléctricas e hidráulicas.</t>
  </si>
  <si>
    <t>Se realizarán trabajos de mantenimiento en 18,476.88 (M2), consistentes en: Re-nivelación de brocales, fresado, relleno con tepetate, mejoramiento de base y sub-base, aplicación de riego de liga e impregnación y colocación de carpeta asfáltica.</t>
  </si>
  <si>
    <t>Se realizarán trabajos de mantenimiento a 22 (ESC) educativos que consisten en: trabajos de resanamiento, rehabilitación en espacios como comedores y sanitarios, así como mantenimiento general y pintura. Trabajos que se realizarán en los siguientes planteles educativos: J. N. 1) Miguel Lerdo de Tejada; 2) Augusto Novaro; 3) Aquiles Elourduy; 4) Enrique Laubsher; 5) Herminio Kenny; E.P. 6) Petróleos Mexicanos; 7) Tierra y Libertad; 8) Aquiles Elorduy; 9) Hogar y Seguridad/20 de Noviembre; 10) Luis de la Brena; 11) Rep. de Corea; 12) Fco. Javier Mina/Gral. Gordiano Guzmán; 13) César López de Lara (Gral.); 14) El Maestro Mexicano; 15) Emperador Cuitlahuac; 16) Vidal Rivero y 17) Polonia; E.S. 18) Técnica No 15; 19) Téc. No. 27 Alberto J. Pani; 20) No. 60 para Trabajadores Juan Rulfo; 21) No. 67 y 22) No. 183, Rep. Democrática Alemana.</t>
  </si>
  <si>
    <t>Se llevarán trabajos de mantenimiento, conservación y rehabilitación en 24,615 M2, en banquetas que consisten en: demolición de las áreas dañadas, en esquinas para nivelar y colocar rampas con concreto hidráulico.</t>
  </si>
  <si>
    <t>Se realizarán trabajos en 3 (INM) consistirán en:  1 (INM) Centro Cultural Nahui Ollin, Albañilería, baños, pisos, pintura interior y exterior, instalación eléctrica, instalación hidráulica y sanitaria; 1 (INM) Museo de los Pueblos Originales: Sustitución de plafones tipo panel, colocación de loseta cerámica y pintura en general interior, instalación Eléctrica, Instalación de luminarias y 1 (INM) Museo de Azcapotzalco: Plafones tipo panel, colocación de loseta cerámica, pintura en general interior, exterior, Instalación eléctrica, cambio de luminarias, instalación de lámparas especiales con sus bases en zonas de exhibición y áreas expositoras, estructura con iluminación en área del foro.</t>
  </si>
  <si>
    <t>Se realizaran trabajos mantenimiento a 32 (INM) educativos que consisten en: instalación eléctrica, hidráulica y sanitaria, albañilería, colocación de piso, cancelería, herrería, carpintería, cambio de vidrios, impermeabilización, pintura en interiores y exteriores, cambio de luminarias, mantenimiento general a baños, colocación de plafones y cambio de muebles sanitarios. En los plateles: (11) J.N: Rep. Paraguay, Trabajadores Petroleros, J. Castañeda y Pozo, L. Castañeda y del Pozo, Reino Unido, R. Koch, Tlaltilco, A. Caso, L. Gómez Blanco, Gpe. Ceniceros Zavaleta, M José Othon, Itzcan; (15) E.P. Cd. Reynosa, R. Castellanos Figueroa, Obrero Mex., Juan N. Méndez, J. Verne, Emperardor Cuitláhuac, Mártires de la Libertad, J. Rosas Moreno, J. Vasconcelos I, V. Rivero, Leyes de Reforma, Temachtiani, Atenedoro Monroy, Emperardor Cuauhtémoc, Club de Leones No. 1; (6) Esc. Sec. No. 25 Fdo. Montes de Oca, No. 174 Amado Nervo, No. 124 México, No, 300 J. F. Contreras, No. 27 A. J. Pani y No. 60, Trabajadores Juan Rulfo.</t>
  </si>
  <si>
    <t>O02D28026</t>
  </si>
  <si>
    <t>Repavimentación en Cerrada San Esteban.</t>
  </si>
  <si>
    <t>Se realizarán trabajos de repavimentación a 634 (M2) en de vialidades vehiculares en 1 (CCD) que consisten en: demolición de las área de tránsito y rehabilitación de las mismas con material asfaltico y concreto hidráulico.</t>
  </si>
  <si>
    <t>O02D28027</t>
  </si>
  <si>
    <t>Pavimentación de la Calle Belisario Domínguez.</t>
  </si>
  <si>
    <t>Se realizarán trabajos de pavimentación en 634 (M2) en vialidades vehiculares en 1 (CCD) que consisten en: demolición de las área de tránsito y rehabilitación de las mismas con material asfaltico y concreto hidráulico.</t>
  </si>
  <si>
    <t>O02D28028</t>
  </si>
  <si>
    <t>Continuación de adoquinamiento.</t>
  </si>
  <si>
    <t>Se realizarán trabajos de adoquinamiento en 634 (M2) en de vialidades públicas en 1 (CCD) realizando los trabajos de: preparación de la superficie de rodamiento para recibir la colocación del adoquín en calles de la colonia.</t>
  </si>
  <si>
    <t>O02D28029</t>
  </si>
  <si>
    <t>Re-encarpetamiento de un Tramo de Hacienda de Narvarte.</t>
  </si>
  <si>
    <t>Se realizarán trabajos de re-encarpetamiento en 634 (M2) en de vialidades vehiculares en 1 (CCD) realizando los trabajos de: demolición de la carpeta en área de tránsito y rehabilitación de las mismas con material asfaltico y concreto hidráulico.</t>
  </si>
  <si>
    <t>O02D28030</t>
  </si>
  <si>
    <t>Reparación de Baches en la Colonia.</t>
  </si>
  <si>
    <t>Se realizarán trabajos de bacheo en 634 (M2) de vialidades vehiculares en 1 (CCD) realizando los trabajos de: demolición concreto en las área de tránsito y rehabilitación de las mismas con material asfaltico y concreto hidráulico.</t>
  </si>
  <si>
    <t>O02D28031</t>
  </si>
  <si>
    <t>Pavimentación de la Calle San Mateo.</t>
  </si>
  <si>
    <t>Se realizarán trabajos de pavimentación en 634 (M2) en de vialidades vehiculares en 1 (CCD) realizando los trabajos de: demolición de concreto en áreas de tránsito y rehabilitación de las mismas con material asfaltico y concreto hidráulico.</t>
  </si>
  <si>
    <t>O02D28032</t>
  </si>
  <si>
    <t>Reencarpetamiento en Privada Riconada 5 de Mayo y Privada de Acalotenco.</t>
  </si>
  <si>
    <t>Se realizarán trabajos de reencarpetamiento en 634 (M2) en vialidades vehiculares en 1 (CCD) realizando los trabajos de: demolición de concreto en áreas de tránsito y rehabilitación de las mismas con material asfaltico y concreto hidráulico.</t>
  </si>
  <si>
    <t>O02D28033</t>
  </si>
  <si>
    <t>Reencarpetamiento de la Calle Justo Sierra.</t>
  </si>
  <si>
    <t>O02D28034</t>
  </si>
  <si>
    <t>Continuidad de repavimentación en las Se realizarán trabajos de repavimentación en 634 (M2) en vialidades vehiculares en 1 (CCD) realizando los trabajos de: demolición de concreto en áreas de tránsito y rehabilitación de las mismas con material asfaltico y concreto hidráulico.Calles Soyacal, 20 Andador de Soyacal, Tianguis, Acaltepec y Quezala.</t>
  </si>
  <si>
    <t>Se realizarán trabajos de repavimentación en 634 (M2) en vialidades vehiculares en 1 (CCD) realizando los trabajos de: demolición de concreto en áreas de tránsito y rehabilitación de las mismas con material asfaltico y concreto hidráulico.</t>
  </si>
  <si>
    <t>O02D28035</t>
  </si>
  <si>
    <t>Mantenimiento, Conservación y Rehabilitación de Infraestructura de Agua Potable.</t>
  </si>
  <si>
    <t>Se realizarán trabajos de mantenimiento y rehabilitación a la red secundaria de agua potable en 3,218.15 (ML), que consisten en: trazo y nivelación para desplante de estructura para obra hidráulica, con materiales para señalamiento, corte con sierra en pavimento, demolición por medios mecánicos, excavación por medios mecánicos, relleno de zanja con tepetate, carga y acarreo de material para demolición, suministro y colocación de costales de plástico llenos de tepetate para control de agua, cama de arena para asiento de ductos, suministro e instalación de tubo de polietileno de alta densidad. Los trabajos se realizarán en: Calle Tabaquillo y calle Ruda, Col. Victoria de las Democracias; calle Plumbago, calle El Cairo y calle Heraldo, Col. Del Recreo; calle Hda. Portales y calle Olivar del Conde, Col. Prados del Rosario; calle Nte. 85, Col. Sindicato Mexicano de Electricistas; calle 16 y calle 24, Col. Pro Hogar.</t>
  </si>
  <si>
    <t>O02D28036</t>
  </si>
  <si>
    <t>Mantenimiento, Conservación y Rehabilitación al Sistema de Drenaje.</t>
  </si>
  <si>
    <t>O02D28037</t>
  </si>
  <si>
    <t>Sustitución de Tubos de Agua Potable de la Red a las casas habitación de la Calle Alamito.</t>
  </si>
  <si>
    <t>Se realizaran trabajos de sustitución de tubería en 180 (ML) de la red de agua potable en 1 (CCD), que consisten en: demolición de banquetas y asfalto, cambio completo de tubería en toma domiciliaria, reposición de banquetas y asfalto.</t>
  </si>
  <si>
    <t>O02D28038</t>
  </si>
  <si>
    <t>Desazolve.</t>
  </si>
  <si>
    <t>Se realizaran trabajos de desazolve en 977 (ml) de sistema de Drenaje en 1 (CCD), consistentes en: rehabilitación de accesorios, sondeo y limpieza de las líneas de drenaje y pozos de visita.</t>
  </si>
  <si>
    <t>O02D28039</t>
  </si>
  <si>
    <t>Cambio y Reubicación de Tubería en Calle: Av. Maravillas (Drenaje).</t>
  </si>
  <si>
    <t>Se realizaran trabajos de cambio y reubicación de tubería en 112 (ml) de sistema de Drenaje en 1 (CCD), consistentes en: rehabilitación de accesorios y sustitución de la línea de drenaje a través de zanja a cielo abierto, restituyendo la guarnición, banqueta y carpeta asfáltica dañados por la obra.</t>
  </si>
  <si>
    <t>O02D28040</t>
  </si>
  <si>
    <t>Cambio de Drenaje en Calle Zaachila, de Encarnación Ortiz a Seris.</t>
  </si>
  <si>
    <t>O02D28041</t>
  </si>
  <si>
    <t>Cambio de Tubería del Drenaje.</t>
  </si>
  <si>
    <t>Se realizaran trabajos de cambio de tubería en 112 (ml) del sistema de Drenaje en 1 (CCD), consistentes en: rehabilitación de accesorios y sustitución de la línea de drenaje a través de zanja a cielo abierto, restituyendo la guarnición, banqueta y carpeta asfáltica dañados por la obra.</t>
  </si>
  <si>
    <t>O02D28042</t>
  </si>
  <si>
    <t>Cambio de Drenaje Central en Calle 12 y Repavimentación.</t>
  </si>
  <si>
    <t>O02D28043</t>
  </si>
  <si>
    <t>Continuidad de la Red Hidráulica de la Colonia Petrolera por Inyección Hidrodeslizamiento.</t>
  </si>
  <si>
    <t>O02D28044</t>
  </si>
  <si>
    <t>Desazolve para toda la Colonia San Álvaro</t>
  </si>
  <si>
    <t>O02D28045</t>
  </si>
  <si>
    <t>Sustitución de Tubería de Drenaje en 2 Callejón de San Andrés.</t>
  </si>
  <si>
    <t>O02D28046</t>
  </si>
  <si>
    <t>Cambio de Drenaje Continuación.</t>
  </si>
  <si>
    <t>Se realizaran trabajos de rehabilitación en 112 (ml) de sistema de drenaje en 1 (CCD), que consistentes en: rehabilitación de accesorios y sustitución de la línea de drenaje a través de zanja a cielo abierto, restituyendo la guarnición, banqueta y carpeta asfáltica dañados por la obra.</t>
  </si>
  <si>
    <t>O02D28047</t>
  </si>
  <si>
    <t>Drenaje Hidráulico en el Callejón 16, Col. Santa Cruz de las Salinas.</t>
  </si>
  <si>
    <t>O02D28048</t>
  </si>
  <si>
    <t>Trabajo Unido. Esquina Cruce Peatonal Seguro, para Aguilera (esquinas bolardos rampas, marcadores de luz y pintura peatonal).</t>
  </si>
  <si>
    <t>O02D28049</t>
  </si>
  <si>
    <t>Guarniciones y Banquetas en la Colonia.</t>
  </si>
  <si>
    <t>Se realizarán trabajos de mantenimiento en 366 (M2) de banquetas y guarniciones en 1 (CCD); cuyos trabajos consisten en: Demolición de áreas dañadas, en esquinas para nivelar y colocar rampas con concreto hidráulico.</t>
  </si>
  <si>
    <t>O02D28050</t>
  </si>
  <si>
    <t>Arreglo de banquetas.</t>
  </si>
  <si>
    <t>Se realizarán trabajos de mantenimiento en 366 (M2) de banquetas en 1 (CCD); cuyos trabajos consisten en: Demolición de áreas dañadas, en esquinas para nivelar y colocar rampas con concreto hidráulico.</t>
  </si>
  <si>
    <t>O02D28051</t>
  </si>
  <si>
    <t>Arreglo de Banquetas en Toda la Colonia.</t>
  </si>
  <si>
    <t>O02D28052</t>
  </si>
  <si>
    <t>Guarniciones y Banquetas en toda la Colonia.</t>
  </si>
  <si>
    <t>Se realizarán trabajos de mantenimiento en 366 (M2) de banquetas y guarniciones en 1 (CCD); Cuyos trabajos consisten en: Demolición de áreas dañadas, en esquinas para nivelar y colocar rampas con concreto hidráulico.</t>
  </si>
  <si>
    <t>O02D28053</t>
  </si>
  <si>
    <t>Reparación y Mantenimiento de Banquetas Dañadas.</t>
  </si>
  <si>
    <t>Se realizarán trabajos de mantenimiento en 366 (M2) de banquetas en 1 (CCD), cuyos trabajos consisten en: Demolición de áreas dañadas, en esquinas para nivelar y colocar rampas con concreto hidráulico.</t>
  </si>
  <si>
    <t>O02D28054</t>
  </si>
  <si>
    <t>Un Buen Caminar Reparación de Banquetas de las Calles Felipe Ángeles, C. Emiliano Zapata y Calle Francisco I. Madero.</t>
  </si>
  <si>
    <t>O02D28055</t>
  </si>
  <si>
    <t>Cambio de Banquetas con Guarnición en las calles que se requieran.</t>
  </si>
  <si>
    <t>O02D28057</t>
  </si>
  <si>
    <t>Banquetas y Guarniciones.</t>
  </si>
  <si>
    <t>O02D28058</t>
  </si>
  <si>
    <t>Reparación de Banquetas en Diversos Puntos de la Colonia Tierra Nueva.</t>
  </si>
  <si>
    <t>Se realizarán trabajos de mantenimiento a 366 (M2) de banquetas en 1 (CCD); cuyos trabajos consisten en: Demolición de áreas dañadas, en esquinas para nivelar y colocar rampas con concreto hidráulico.</t>
  </si>
  <si>
    <t>O02D28059</t>
  </si>
  <si>
    <t>Renovación de Banquetas en Calles Adrián Castrejón, Jesús Capistrán y Francisco Villa.</t>
  </si>
  <si>
    <t>O02D28060</t>
  </si>
  <si>
    <t>Banquetas en la Pro Hogar I.</t>
  </si>
  <si>
    <t>Totales:</t>
  </si>
  <si>
    <t>PROGRAMA DE ALIMENTACIÓN A NIÑAS, NIÑOS Y PERSONAL ADSCRITO A LA JEFATURA DE LOS CENTROS DE DESARROLLO INFANTIL "CENDIS", HASTA 950 NINAS, NIÑOS Y PERSONAL DOCENTE.</t>
  </si>
  <si>
    <t xml:space="preserve">PROGRAMA DE ALIMENTACIÓN A NIÑAS, NIÑOS Y PERSONAL ADSCRITO A LA JEFATURA DE LOS CENTROS DE DESARROLLO INFANTIL "CENDIS", HASTA 950 NINAS, NIÑOS Y PERSONAL DOCENTE. </t>
  </si>
  <si>
    <t>CULTURA Y ESPARCIMIENTO, PAGO DE 185 INSTRUCTORES.   POR LA IMPARTICIÓN DE DIFERENTES DISCIPLINAS EN LOS CENTROS DE DESARROLLO COMUNITARIO, DEPORTIVOS Y EN LAS DIFERENTES CASAS DE CULTURA DE LA DELEGACIÓN AZCAPOTZALCO.                                              MES DE ENERO 2018.</t>
  </si>
  <si>
    <t>APOYO A 363 NIÑOS Y NIÑAS CHINTOLOLOS, APOYO ECONOMICO CORRESPONDIENTE AL MES DE ABRIL 2018</t>
  </si>
  <si>
    <t>APOYO  ECONOMICO A DEPORTISTAS DE ALTO RENDIMIENTO., 30 DEPORTISTA DE ALTO RENDIMIENTO, APOYO ECONOMICO CORRESPONDIENTE AL MES DE ABRIL 2018</t>
  </si>
  <si>
    <t>APOYO ECONOMICO MULTIPLICADORES DE ASISTENCIA SOCIAL POR LA SALUD., 39 PROMOTORES Y PROMOTORAS.                                                    8 COORDINADORES Y COORDINADORAS., APOYO ECONOMICO CORRESPONDIENTE AL MES DE MARZO 2018</t>
  </si>
  <si>
    <t>APOYO ECONOMICO A MUSICOS, SINFONICA DE AZCAPOTZALCO., 30 MUSICOS SINFONICA DE AZCAPOTZALCO, APOYO ECONOMICO CORRESPONDIENTE AL MES DE MARZO 2018</t>
  </si>
  <si>
    <t>PROGRAMA "GUARDIANES POR LA PAZ", 69 GUARDIANES POR LA PAZ, APOYO ECONOMICO CORRESPONDIENTE AL MES DE MARZO 2018</t>
  </si>
  <si>
    <t>PROGRAMA "MUJERES CON OFICIO", 100 MUJERES CON OFICIO.</t>
  </si>
  <si>
    <t>PROGRAMA "APOYO ECONOMICO A MUJERES Y HOMBRES CON DISCAPACIDAD", 200 BENEFICIARIOS.</t>
  </si>
  <si>
    <t>PROGRAMA "APOYO ECONOMICO A ADULTOS MAYORES DE 60-64", 753 BENEFICIARIOS.</t>
  </si>
  <si>
    <t>4411
"Premios"</t>
  </si>
  <si>
    <t>50 PERSONAS QUE PARTICIPARON EN LA MEGA CLASE DE YOGA.</t>
  </si>
  <si>
    <t>300 PERSONAS QUE PARTICIPARON EN LA CARRERA DEPORTIVA"VIVE EL AMOR SIN VIOLENCIA"</t>
  </si>
  <si>
    <t>APOYO A ESTUDIANTES DE SECUNDARIA AZCAPOTZALCO 2018, 1,137 BENEFICIARIOS.</t>
  </si>
  <si>
    <t>APOYO ECONOMICO A ADULTOS MAYORES 60-64, 19 BENEFICIARIOS.</t>
  </si>
  <si>
    <t>APOYO A MULTIPLICADORES DE ASISTENCIA SOCIAL PARA LA SALUD, 47 BENEFICIARIOS.</t>
  </si>
  <si>
    <t>GUARDIANES POR LA PAZ, 69 BENEFICIARIOS, APOYO CORRESPONIENTE AL MES DE ABRIL.</t>
  </si>
  <si>
    <t>APOYO A MUSICOS DE SINFONICA DE AZCAPOTZALCO, 30 BENEFICIARIOS, APOYO CORRESPONIENTE AL MES DE ABRIL.</t>
  </si>
  <si>
    <t>GUARDIANES POR LA PAZ, 69 GUARDIANES POR LA PAZ</t>
  </si>
  <si>
    <t>APOYO A MUSICOS DE SINFONICA DE AZCAPOTZALCO, 30 MUSICOS SINFONICA DE AZCAPOTZALCO</t>
  </si>
  <si>
    <t>APOYO A MULTIPLICADORES DE ASISTENCIA SOCIAL PARA LA SALUD, 39 PROMOTORES Y PROMOTORAS.  8 COORDINADORES Y COORDINADORAS.</t>
  </si>
  <si>
    <t>CULTURA Y ESPARCIMIENTO, 177  INSTRUCTORES</t>
  </si>
  <si>
    <t>CULTURA Y ESPARCIMIENTO, 192  INSTRUCTORES</t>
  </si>
  <si>
    <t>PROGRAMA DE ALIMENTACIÓN A NIÑAS, NIÑOS Y PERSONAL ADSCRITO A LA JEFATURA DE LOS CENTROS DE DESARROLLO INFANTIL "CENDIS", HASTA 950 NINAS, NIÑOS Y PERSONAL DOCENTE</t>
  </si>
  <si>
    <t>PROGRAMA "MUJERES CON OFICIO", 100 MUJERES CON OFICIO</t>
  </si>
  <si>
    <t xml:space="preserve">PROGRAMA "APOYO ECONOMICO A MUJERES Y HOMBRES CON DISCAPACIDAD", 200 BENEFICIARIOS </t>
  </si>
  <si>
    <t>PROGRAMA "APOYO ECONOMICO A ADULTOS MAYORES DE 60-64", 772 BENEFICIARIOS</t>
  </si>
  <si>
    <t>APOYO A MULTIPLICADORES DE ASISTENCIA SOCIAL PARA LA SALUD, 39 PROMOTORES Y PROMOTORAS. 8 COORDINADORES Y COORDINADORAS.</t>
  </si>
  <si>
    <t>ACCIÓN INSTITUCIONAL "CASA DE EMERGENCIA PARA MUJERES VICTIMAS DE VIOLENCIA"   ADEFAS., 22 BENEFICIARIAS.</t>
  </si>
  <si>
    <t>Se realizaran trabajos de mantenimiento, conservación y rehabilitación en 24,615 M2, en banquetas que consisten en: demolición de las áreas dañadas, en esquinas para nivelar y colocar rampas con concreto hidráulico.</t>
  </si>
  <si>
    <t>CAMARAS DE SEGURIDAD PARA LOS COLONOS</t>
  </si>
  <si>
    <t xml:space="preserve">En el capítulo 3000 "Servicios Generales" en: Contratación e instalación de energía eléctrica, Servicio de energía eléctrica, Gas, Agua potable, Agua tratada, Telefonía tradicional, Servicios de telecomunicaciones y satélites, Servicios de acceso de Internet, redes y procesamiento de información, Servicios integrales y otros servicios, Otros arrendamientos, Servicios de consultoría administrativa, procesos, técnica y en tecnologías de la información, Servicios de apoyo administrativo y fotocopiado, Servicios de impresión, Servicios financieros y bancarios, Reparación, mantenimiento y conservación de equipo de transporte para la ejecución de programas de seguridad pública y atención de desastres naturales, Reparación, mantenimiento y conservación de equipo de transporte destinados a servidores públicos y servicios administrativos, Instalación, reparación y mantenimiento de maquinaria, otros equipos y herramienta, Servicios de limpieza y manejo de desechos, Servicios de jardinería y fumigación, Servicios de revelado de fotografías, Pasajes terrestres al interior del Distrito Federal, Espectáculos culturales, Servicios funerarios y de cementerio a los familiares de los civiles y pensionistas directos, Impuestos y derechos, Otros gastos por responsabilidades, Impuesto sobre nóminas, Otros impuestos derivados de una relación laboral.
</t>
  </si>
  <si>
    <t>En el capítulo 4000 en Premios y otras ayudas sociales a personas.</t>
  </si>
  <si>
    <t>Se realizó la pinta de bardas requeridas referente a la conmemoración de fechas del mes de Mayo.</t>
  </si>
  <si>
    <t>Se alcanzó el 100% de las metas físicas.</t>
  </si>
  <si>
    <t>Se realizó la compra de latas de pintura en aerosol 360 ml mate de varios colores.</t>
  </si>
  <si>
    <t xml:space="preserve">En el capítulo 5000 "Bienes Muebles, Inmuebles e Intangibles en: Equipo de cómputo y de tecnologías de la información. Vehículos y equipo terrestre destinados a servicios públicos y la operación de programas públicos. Aparatos deportivos. </t>
  </si>
  <si>
    <t>En el capítulo 6000 en Edificación no habitacional y División de terrenos y construcción de obras de urbanización y Construcción de vías de comunicación.</t>
  </si>
  <si>
    <t>En el capítulo 2000 "Materiales y Suministros" en: Materiales, útiles y equipos menores de oficina, Materiales y útiles de impresión y reproducción, Materiales, útiles y equipos menores de tecnologías de la información y comunicaciones, Material impreso e información digital, Material de limpieza, Material y útil de enseñanza, Productos alimenticios y bebidas para personas, Productos alimenticios para animales, Utensilios para el servicio de alimentación, Productos alimenticios, agropecuarios y forestales adquiridos como materia prima, Insumos textiles adquiridos como materia prima, Productos de papel, cartón e impresos adquiridos como materia prima, Combustibles, lubricantes, aditivos, Productos químicos, farmacéuticos y de laboratorio adquiridos como materia prima, Productos metálicos y a base de minerales no metálicos adquiridos como materia prima, Productos de cuero, piel, plástico y hule adquiridos como materia prima, Mercancías adquiridas para su comercialización, Otros productos adquiridos como materia prima, Mezcla asfáltica, Otros productos minerales no metálicos, Cemento y productos de concreto, Cal, yeso y productos de yeso, Madera y productos de madera, Vidrio y productos de vidrio, Material eléctrico y electrónico, Artículos metálicos para la construcción, Materiales complementarios, Otros materiales y artículos de construcción y reparación, Productos químicos básicos, Fertilizantes, pesticidas y otros agroquímicos, Medicinas y productos farmacéuticos, Materiales, accesorios y suministros médicos, Fibras sintéticas, hules, plásticos y derivados, Otros productos químicos, Combustibles, lubricantes y aditivos, Carbón y sus derivados, Vestuario y uniformes, Prendas de seguridad y protección personal, Artículos deportivos, Productos textiles, Blancos y otros productos textiles, excepto prendas de vestir, Materiales de seguridad pública, Herramientas menores, Refacciones y accesorios menores de edificios, Refacciones y accesorios menores de mobiliario y equipo de administración, educacional y recreativo, Refacciones y accesorios menores de equipo de cómputo y tecnologías de la información, Refacciones y accesorios menores de equipo e instrumental médico y de laboratorio, Refacciones y accesorios menores de equipo de transporte, Refacciones y accesorios menores de maquinaria y otros equipos, Refacciones y accesorios menores otros bienes muebles.</t>
  </si>
  <si>
    <t>El gasto se ejercicio en capítulo 1000  "Servicios Personales" en : Sueldos base al personal permanente, Sueldos al personal a lista de raya base, Sueldos base al personal eventual, Retribuciones por servicios de carácter social, Prima quinquenal por años de servicios efectivos prestados, Prima de vacaciones, Prima dominical, Gratificación de fin de año, Horas extraordinarias, Guardias, Compensaciones, Compensaciones por servicios eventuales, Compensaciones adicionales y provisionales por servicios especiales, Aportaciones a instituciones de seguridad social, Aportaciones a fondos de vivienda, Aportaciones al sistema para el retiro o a la administradora de fondos para el retiro y ahorro solidario, Primas por seguro de vida del personal civil, Primas por seguro de retiro del personal al servicio de las unidades responsables del gasto del Distrito Federal. Cuotas para el fondo de ahorro y fondo de trabajo, Vales, Apoyo económico por defunción de familiares directos, Estancias de Desarrollo Infantil, Asignaciones para requerimiento de cargos de servidores públicos de nivel técnico operativo, de confianza y personal de la rama médica, Asignaciones para prestaciones a personal sindicalizado y no sindicalizado, Otras prestaciones contractuales, Asignaciones conmemorativas, Asignaciones para pago de antigüedad, Apoyos colectivos, Apoyos a la capacitación de los servidores públicos, Asignaciones para requerimiento de cargos de servidores públicos superiores y de mandos medios así como de líderes coordinadores y enlaces, Becas de licenciatura,  Otras prestaciones sociales y económicas, Estímulos por productividad, eficiencia y calidad en el desempeño, Premio de antigüedad y Premio de asistencia.</t>
  </si>
  <si>
    <t xml:space="preserve"> </t>
  </si>
  <si>
    <t>Las acciones preventivas implementadas con personal de la policía auxiliar se llevan a cabo en todo el perímetro delegacional incluyendo escuelas, parques, negocios, espacios culturales y deportivos así como empresas y zonas habitacionales.</t>
  </si>
  <si>
    <t>La variación que se observa entre las metas programadas y las alcanzadas se deriva a todos estos servicios que se realizan y que son requeridos por la ciudadanía, por tal motivo en el tercer trimestre del ejercicio se solicitara la ampliación de metas físicas.</t>
  </si>
  <si>
    <t>De Enero a Junio de 2018 se recaudaron $1,239,601.00, en este trimestre se recaudaron $189,287.00, se han realizado aproximadamente 31 cambios en el Sistema de Comercio en Vía Pública (SisCoVip) en lo que va del segundo trimestre del año, se atendieron a 1,352 comerciantes que ejercen el comercio en vía pública. Por tal motivo se solicitara en el tercer trimestre del ejercicio la ampliación a las metas físicas.</t>
  </si>
  <si>
    <t>TOTAL
URG (10)</t>
  </si>
  <si>
    <t>No aplica.</t>
  </si>
  <si>
    <t xml:space="preserve">B) </t>
  </si>
  <si>
    <t>Variaciones entre el Presupuesto Ejercido y el Devengado: No presenta variación.</t>
  </si>
  <si>
    <t>Variaciones entre el Presupuesto Devengado y el Programado: Se deriva a que los contratos de obra pública, se encuentran en proceso de adjudicación.</t>
  </si>
  <si>
    <t>Variaciones entre el Presupuesto Devengado y el Programado: Se deriva a que los contratos por adquisiciones de mobiliario y equipo educacional y recreativo, se encuentran en proceso de adjudicación.</t>
  </si>
  <si>
    <t>Variaciones entre el Presupuesto Devengado y el Programado: Se deriva a que el presupuesto asignado de origen, corresponde a ingresos de aplicación automática, mismos que se irán ejecutando de acuerdo a la captación de los recursos.</t>
  </si>
  <si>
    <t>Variaciones entre el Presupuesto Devengado y el Programado: No presenta variación.</t>
  </si>
  <si>
    <t xml:space="preserve">Variaciones entre el Presupuesto Devengado y el Programado: La variación que se observa, de deriva a que se encuentran en tramite de pago las facturas por servicios, principalmente por: por el Servicio de Saneamiento forestal en los parques Tezozomoc y Alameda Norte, por el Servicio de Mantenimiento y conservación de área de exposición de tecnologías ambientales y rehabilitación del área de convivencia de la Alameda Norte y la Rehabilitación del Parque de los Niños, por Servicios de diseño, arquitectura e ingeniería y por el Servicio de Mantenimiento Menor de Inmuebles, así como a ingresos de aplicación automática, mismos que se irán ejecutando de acuerdo a la captación de los recursos.   </t>
  </si>
  <si>
    <t>Variaciones entre el Presupuesto Devengado y el Programado: La variación que se observa, deriva a que en el segundo trimestre las áreas operativas no solicitaron trámite de pago por concepto de adquisición de Material eléctrico y electrónico, productos químicos, Fibras sintéticas, hules, plásticos y derivados, Materiales, útiles y equipos menores de oficina.</t>
  </si>
  <si>
    <t>CAPÍTULO</t>
  </si>
  <si>
    <t>ECG-1 EVOLUCIÓN PRESUPUESTAL POR CAPÍTULO DE GASTO CON DÍGITO IDENTIFICADOR 1</t>
  </si>
  <si>
    <t>Se realizaron 32 mantenimientos preventivos y/o correctivos a equipos de cómputo, así como a 10 impresoras. Se configuraron 77 equipos de cómputo en red y a las impresoras. Se realizaron 25 instalaciones y/o actualizaciones de software.</t>
  </si>
  <si>
    <t>Se apoyó en el área de Finanzas con la configuración del sistema de GRP, ya que algunos equipos de cómputo no la tenían. Se apoyó con el servicio de internet y el préstamo de una laptop para el módulo del INEGI  que se ha estado instalando en los edificios delegacionales.  También se acudió a la Casa de Seguridad de la Mujer para configurar su equipo de cómputo al internet.</t>
  </si>
  <si>
    <t>En los Cibercentros, se hicieron visitas continuas para dar mantenimiento a sus equipos de cómputo: En Calpulli se arreglaron los cables de red, se entregaron 2 monitores, una extensión, 2 sillas y un mueble para computadora.  En Pro-Hogar se revisaron 3 monitores por el área de soporte técnico, los cuales fueron dados de baja; también se remplazó un mueble y se llevó a reparación otro. Entre los cibercentros de Xochinahuac y Victoria de las Democracias se dieron de baja 5 teclados, 2 cpu’s y 2 muebles.   También se entregaron los informes mensuales por concepto de autogenerados al área de Finanzas de los meses de abril, mayo y junio. Los cibercentros Pages Llergo, Xochinahuac y Montes de Oca siguen inactivos debido a reparaciones inconclusas de sus edificios.</t>
  </si>
  <si>
    <t>Se dieron 15 asesorías para uso de software y/o hardware. Se hizo una revisión general del antivirus de todos los equipos delegacionales, se instaló en los equipos faltantes y se actualizaron los demás. Se brindó apoyo en la emisión e impresión de los vales de combustibles de cada mes.</t>
  </si>
  <si>
    <t>En el Sistema de Información Geográfica se elaboró un mapa con las vialidades principales de la delegación, y otros mapas con la información de la infraestructura urbana; se adaptaron mapas al nuevo sistema de circunscripciones de la delegación, según el sitio oficial del INE;  se modificaron las capas de secciones electorales de comités vecinales y de colonias; también se depuraron  las capas y archivos del sistema.</t>
  </si>
  <si>
    <t>La variación que se presenta respecto a la meta física programada y acanzada, se debe a las condiciones físicas en que se encuentran los panteones públicos, por lo que el número de trabajos fue menor a lo esperado, asì mismo se realizaron con el máximo aprovechamiento de los recursos humanos y financieros a cargo de esta Delegación.</t>
  </si>
  <si>
    <t>La variación que se observa entre la meta física programada y alcanzada, se deriva al maximo aprovechamiento de los recursos humanos y materiales para los trabajos de señalamiento en vialidades peatonales y vehiculares a cargo de esta Delegación.</t>
  </si>
  <si>
    <t>La varicación con respecto de lo programado a lo alcanzado se debe a la situación en que se encuentras algunos inmuebles que afectan la imagen urbana, y en ocaciones no ameritan de mantenimiento alguno.</t>
  </si>
  <si>
    <t>La varicación entre la meta programada y alcanzada, se debe a que esta Actividad Intitucional está en función a la situación en que se encuentran las vialidades secundarias de la Delegación y que las acciones se realizaron con el máximo aprovechamiento de los recursos humanos y financieros a cargo de esta Delegación.</t>
  </si>
  <si>
    <t>La varicación entre la meta programada y alcanzada, se debe a que esta Actividad Intitucional está en función a la situación en que se encuentran las vialidades peatonales de la Delegación y que las acciones se realizaron con el máximo aprovechamiento de los recursos humanos y financieros a cargo de esta Delegación.</t>
  </si>
  <si>
    <t xml:space="preserve">La variación entre lo programado y lo alcanzado, se debe a que los contratos se encuentran en proceso de abjudicación, derivado a las fechas de realizaciòn de los trabajos. </t>
  </si>
  <si>
    <t>La variación con respecto de lo programado a lo alcanzado es que esta Actividad Intitucional, con los recursos humanos y materiales existentes fue posible superar la meta física esperada para la poda de árboles.</t>
  </si>
  <si>
    <t>La varicación con respecto de lo programado a lo alcanzado se debe a la situación en que se encuentras las áreas verdes y en ocaciones no ameritan poda ni mantenimiento a parques y jardines.</t>
  </si>
  <si>
    <t>La varicación con respecto de lo programado y lo alcanzado es que esta Actividad Intitucional se debe a las condiciones óptimas en que se encuentra el sistema secundario del drenaje, en beneficio de la población.</t>
  </si>
  <si>
    <t>La varicación con respecto de lo programado y lo alcanzado es que esta Actividad Intitucional se debe a las necesidades de la población en este caso la demanda de esta actividada fue mayor a la esperada.</t>
  </si>
  <si>
    <t xml:space="preserve">La varicación entre la meta programada y alcanzada, se debe a que esta Actividad Intitucional está en función a la situaciòn en que se encuentran los viveros de la Delegación.  </t>
  </si>
  <si>
    <t>La variación con respecto de lo programado a lo alcanzado se debe a que se inició en el mes de abril los trabajos en el Centro Social Cananea, así como se elabora el informe ejecutivo del proyecto del Centro Social Xochinahuac para ser enviado a su revisión y autorización a la Secretaría de Finanzas.</t>
  </si>
  <si>
    <t>Sin varicación entre la meta programada y alcanzada, se debe a que esta Actividad Intitucional está en función a la demanda de la población y que las acciones se realizaron con el máximo aprovechamiento de los recursos humanos y financieros a cargo de esta Delegación.</t>
  </si>
  <si>
    <t>La varicación entre la meta programada y alcanzada, se debe a que esta Actividad Intitucional está en función a la demanda de la población.</t>
  </si>
  <si>
    <t>La variación entre lo programado y lo alcanzado, se debe a que los apoyos a jefas de familia son metas fijas.</t>
  </si>
  <si>
    <t xml:space="preserve">La variación entre lo programado y lo alcanzado, se debe a que los contratos se encuentran en proceso de abjudicación, derivado a las fechas de realización de los trabajos. </t>
  </si>
  <si>
    <t xml:space="preserve">NO existe variación entre la jmeta programada y la alcanzada, lo no ejercido se debe a que los contratos se encuentran en proceso de abjudicaciòn, derivado a las fechas de realización de los trabajos. </t>
  </si>
  <si>
    <t>La variación entre la meta programada y alcanzada, se debe a que esta Actividad Institucional está en función a la demanda de la población, sin embargo se llevaron a cabo eventos para fomentar entre la población las actividades deportivas y recreativas, principalmente en la población juvenil con la finalidad de evitar el crecimiento de las adicciones nocivas y vandalismo en prejuicio a la sociedad.</t>
  </si>
  <si>
    <t>Debido a las campañas electorales del presente año, no se presentaron eventos en el segundo trimestre del presente ejercicio.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</si>
</sst>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00_);[Black]\(#,##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11"/>
      <color theme="1"/>
      <name val="Gotham Rounded Book"/>
      <family val="3"/>
    </font>
    <font>
      <sz val="11"/>
      <color theme="1"/>
      <name val="Gotham Rounded Book"/>
      <family val="3"/>
    </font>
    <font>
      <b/>
      <sz val="10"/>
      <color rgb="FF000000"/>
      <name val="Gotham Rounded Book"/>
      <family val="3"/>
    </font>
    <font>
      <b/>
      <sz val="12"/>
      <color theme="1"/>
      <name val="Gotham Rounded Book"/>
      <family val="3"/>
    </font>
    <font>
      <sz val="10"/>
      <name val="Calibri"/>
      <family val="2"/>
      <scheme val="minor"/>
    </font>
    <font>
      <b/>
      <sz val="28"/>
      <name val="Gotham Rounded Book"/>
      <family val="3"/>
    </font>
    <font>
      <sz val="10"/>
      <name val="Arial"/>
      <family val="2"/>
    </font>
    <font>
      <b/>
      <sz val="10"/>
      <name val="Calibri"/>
      <family val="2"/>
      <scheme val="minor"/>
    </font>
    <font>
      <sz val="9"/>
      <color rgb="FF000000"/>
      <name val="Gotham Rounded Book"/>
      <family val="3"/>
    </font>
    <font>
      <sz val="13"/>
      <name val="Gotham Rounded Book"/>
    </font>
    <font>
      <sz val="12"/>
      <name val="Gotham Rounded Book"/>
    </font>
    <font>
      <sz val="10"/>
      <name val="Gotham Rounded Book"/>
    </font>
    <font>
      <b/>
      <u/>
      <sz val="9"/>
      <name val="Gotham Rounded Book"/>
      <family val="3"/>
    </font>
    <font>
      <b/>
      <sz val="8"/>
      <name val="Gotham Rounded Book"/>
    </font>
  </fonts>
  <fills count="37">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23">
    <xf numFmtId="0" fontId="0" fillId="0" borderId="0"/>
    <xf numFmtId="43" fontId="5"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0" fontId="7" fillId="0" borderId="0"/>
    <xf numFmtId="0" fontId="6" fillId="0" borderId="0"/>
    <xf numFmtId="0" fontId="6" fillId="0" borderId="0"/>
    <xf numFmtId="0" fontId="25" fillId="0" borderId="0"/>
    <xf numFmtId="0" fontId="6" fillId="0" borderId="0"/>
    <xf numFmtId="0" fontId="25" fillId="0" borderId="0"/>
    <xf numFmtId="0" fontId="5" fillId="0" borderId="0"/>
    <xf numFmtId="0" fontId="5"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33" borderId="0" applyNumberFormat="0" applyBorder="0" applyAlignment="0" applyProtection="0"/>
    <xf numFmtId="0" fontId="30" fillId="3" borderId="0" applyNumberFormat="0" applyBorder="0" applyAlignment="0" applyProtection="0"/>
    <xf numFmtId="0" fontId="35" fillId="7" borderId="19" applyNumberFormat="0" applyAlignment="0" applyProtection="0"/>
    <xf numFmtId="0" fontId="37" fillId="8" borderId="22" applyNumberFormat="0" applyAlignment="0" applyProtection="0"/>
    <xf numFmtId="0" fontId="36" fillId="0" borderId="21" applyNumberFormat="0" applyFill="0" applyAlignment="0" applyProtection="0"/>
    <xf numFmtId="0" fontId="29" fillId="0" borderId="0" applyNumberFormat="0" applyFill="0" applyBorder="0" applyAlignment="0" applyProtection="0"/>
    <xf numFmtId="0" fontId="41" fillId="10"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33" fillId="6" borderId="19" applyNumberFormat="0" applyAlignment="0" applyProtection="0"/>
    <xf numFmtId="166" fontId="42" fillId="0" borderId="0" applyFont="0" applyFill="0" applyBorder="0" applyAlignment="0" applyProtection="0"/>
    <xf numFmtId="0" fontId="9" fillId="0" borderId="0"/>
    <xf numFmtId="0" fontId="31"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6" fillId="0" borderId="0" applyFont="0" applyFill="0" applyBorder="0" applyAlignment="0" applyProtection="0"/>
    <xf numFmtId="44" fontId="43" fillId="0" borderId="0" applyFont="0" applyFill="0" applyBorder="0" applyAlignment="0" applyProtection="0"/>
    <xf numFmtId="0" fontId="32"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3" fillId="0" borderId="0"/>
    <xf numFmtId="0" fontId="6" fillId="0" borderId="0"/>
    <xf numFmtId="0" fontId="45" fillId="0" borderId="0"/>
    <xf numFmtId="0" fontId="4" fillId="9" borderId="23" applyNumberFormat="0" applyFont="0" applyAlignment="0" applyProtection="0"/>
    <xf numFmtId="0" fontId="9" fillId="34" borderId="23" applyNumberFormat="0" applyFont="0" applyAlignment="0" applyProtection="0"/>
    <xf numFmtId="0" fontId="34" fillId="7" borderId="2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6" fillId="0" borderId="0" applyNumberFormat="0" applyFill="0" applyBorder="0" applyAlignment="0" applyProtection="0"/>
    <xf numFmtId="0" fontId="40" fillId="0" borderId="24" applyNumberFormat="0" applyFill="0" applyAlignment="0" applyProtection="0"/>
    <xf numFmtId="0" fontId="3" fillId="0" borderId="0"/>
    <xf numFmtId="0" fontId="5" fillId="0" borderId="0"/>
    <xf numFmtId="0" fontId="42" fillId="0" borderId="0"/>
    <xf numFmtId="43" fontId="3" fillId="0" borderId="0" applyFont="0" applyFill="0" applyBorder="0" applyAlignment="0" applyProtection="0"/>
    <xf numFmtId="0" fontId="5" fillId="0" borderId="0"/>
    <xf numFmtId="0" fontId="2" fillId="0" borderId="0"/>
    <xf numFmtId="0" fontId="5" fillId="0" borderId="0"/>
    <xf numFmtId="43" fontId="2" fillId="0" borderId="0" applyFont="0" applyFill="0" applyBorder="0" applyAlignment="0" applyProtection="0"/>
    <xf numFmtId="43" fontId="5" fillId="0" borderId="0" applyFont="0" applyFill="0" applyBorder="0" applyAlignment="0" applyProtection="0"/>
    <xf numFmtId="0" fontId="5" fillId="0" borderId="0"/>
    <xf numFmtId="0" fontId="5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5" fillId="0" borderId="0" applyFont="0" applyFill="0" applyBorder="0" applyAlignment="0" applyProtection="0"/>
  </cellStyleXfs>
  <cellXfs count="696">
    <xf numFmtId="0" fontId="0" fillId="0" borderId="0" xfId="0"/>
    <xf numFmtId="0" fontId="10" fillId="0" borderId="0" xfId="0" applyFont="1"/>
    <xf numFmtId="0" fontId="16" fillId="0" borderId="0" xfId="0" applyFont="1" applyAlignment="1">
      <alignment horizontal="justify"/>
    </xf>
    <xf numFmtId="0" fontId="16" fillId="0" borderId="0" xfId="0" applyFont="1"/>
    <xf numFmtId="0" fontId="15" fillId="0" borderId="4"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left" vertical="top" indent="9"/>
    </xf>
    <xf numFmtId="0" fontId="14" fillId="0" borderId="0" xfId="0" applyFont="1" applyAlignment="1">
      <alignment vertical="top"/>
    </xf>
    <xf numFmtId="0" fontId="14" fillId="0" borderId="0" xfId="0" applyFont="1" applyAlignment="1">
      <alignment horizontal="center" vertical="top"/>
    </xf>
    <xf numFmtId="0" fontId="10" fillId="0" borderId="0" xfId="0" applyFont="1" applyFill="1"/>
    <xf numFmtId="0" fontId="12" fillId="0" borderId="0" xfId="0" applyFont="1"/>
    <xf numFmtId="0" fontId="15" fillId="0" borderId="0" xfId="0" applyFont="1"/>
    <xf numFmtId="0" fontId="10" fillId="0" borderId="0" xfId="12" applyFont="1" applyAlignment="1">
      <alignment wrapText="1"/>
    </xf>
    <xf numFmtId="0" fontId="10" fillId="0" borderId="0" xfId="12" applyFont="1"/>
    <xf numFmtId="0" fontId="10" fillId="0" borderId="0" xfId="13" applyFont="1" applyAlignment="1">
      <alignment wrapText="1"/>
    </xf>
    <xf numFmtId="0" fontId="10" fillId="0" borderId="0" xfId="13" applyFont="1"/>
    <xf numFmtId="0" fontId="13" fillId="0" borderId="0" xfId="12" applyFont="1" applyAlignment="1">
      <alignment horizontal="center" vertical="center" wrapText="1"/>
    </xf>
    <xf numFmtId="0" fontId="17" fillId="0" borderId="0" xfId="0" applyFont="1"/>
    <xf numFmtId="0" fontId="17" fillId="0" borderId="1" xfId="0" applyFont="1" applyBorder="1"/>
    <xf numFmtId="0" fontId="10" fillId="0" borderId="0" xfId="8" applyFont="1"/>
    <xf numFmtId="0" fontId="15" fillId="0" borderId="0" xfId="8" applyFont="1"/>
    <xf numFmtId="0" fontId="14" fillId="0" borderId="0" xfId="8" applyFont="1" applyAlignment="1">
      <alignment horizontal="left" vertical="top"/>
    </xf>
    <xf numFmtId="0" fontId="13" fillId="0" borderId="0" xfId="8" applyFont="1" applyAlignment="1">
      <alignment horizontal="left" vertical="top"/>
    </xf>
    <xf numFmtId="0" fontId="13" fillId="0" borderId="0" xfId="8" applyFont="1" applyAlignment="1">
      <alignment horizontal="center" vertical="top"/>
    </xf>
    <xf numFmtId="0" fontId="14" fillId="0" borderId="0" xfId="8" applyFont="1" applyAlignment="1">
      <alignment horizontal="left" vertical="top" indent="9"/>
    </xf>
    <xf numFmtId="0" fontId="14" fillId="0" borderId="0" xfId="8" applyFont="1" applyAlignment="1">
      <alignment horizontal="center" vertical="top"/>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 xfId="0" quotePrefix="1" applyFont="1" applyBorder="1" applyAlignment="1">
      <alignment horizontal="center" vertical="center"/>
    </xf>
    <xf numFmtId="0" fontId="17" fillId="0" borderId="3" xfId="0" applyFont="1" applyBorder="1"/>
    <xf numFmtId="0" fontId="17" fillId="0" borderId="1" xfId="0" applyFont="1" applyBorder="1" applyAlignment="1">
      <alignment vertical="center"/>
    </xf>
    <xf numFmtId="0" fontId="17" fillId="0" borderId="3" xfId="0" applyFont="1" applyBorder="1" applyAlignment="1">
      <alignment vertical="center"/>
    </xf>
    <xf numFmtId="0" fontId="15" fillId="0" borderId="1" xfId="0" applyFont="1" applyBorder="1" applyAlignment="1">
      <alignment horizontal="justify" vertical="center"/>
    </xf>
    <xf numFmtId="0" fontId="17" fillId="0" borderId="1" xfId="0" applyFont="1" applyBorder="1" applyAlignment="1">
      <alignment horizontal="justify" vertical="center"/>
    </xf>
    <xf numFmtId="2" fontId="17" fillId="0" borderId="1" xfId="0" applyNumberFormat="1" applyFont="1" applyBorder="1" applyAlignment="1">
      <alignment horizontal="justify" vertical="center"/>
    </xf>
    <xf numFmtId="0" fontId="17" fillId="0" borderId="10" xfId="0" applyFont="1" applyBorder="1" applyAlignment="1">
      <alignment horizontal="justify" vertical="center" wrapText="1"/>
    </xf>
    <xf numFmtId="0" fontId="15" fillId="0" borderId="2" xfId="0" applyFont="1" applyBorder="1" applyAlignment="1">
      <alignment horizontal="justify" vertical="center"/>
    </xf>
    <xf numFmtId="0" fontId="17" fillId="0" borderId="2" xfId="0" applyFont="1" applyBorder="1" applyAlignment="1">
      <alignment horizontal="justify" vertical="center"/>
    </xf>
    <xf numFmtId="0" fontId="17" fillId="0" borderId="9" xfId="0" applyFont="1" applyBorder="1" applyAlignment="1">
      <alignment horizontal="justify" vertical="center"/>
    </xf>
    <xf numFmtId="0" fontId="15" fillId="0" borderId="3" xfId="0" applyFont="1" applyBorder="1" applyAlignment="1">
      <alignment horizontal="justify" vertical="center"/>
    </xf>
    <xf numFmtId="0" fontId="17" fillId="0" borderId="3" xfId="0" applyFont="1" applyBorder="1" applyAlignment="1">
      <alignment horizontal="justify" vertical="center"/>
    </xf>
    <xf numFmtId="0" fontId="17" fillId="0" borderId="11" xfId="0" applyFont="1" applyBorder="1" applyAlignment="1">
      <alignment horizontal="justify" vertical="center"/>
    </xf>
    <xf numFmtId="0" fontId="15" fillId="0" borderId="12" xfId="0" applyFont="1" applyBorder="1" applyAlignment="1">
      <alignment horizontal="justify" vertical="center" wrapText="1"/>
    </xf>
    <xf numFmtId="0" fontId="17" fillId="0" borderId="4" xfId="0" applyFont="1" applyBorder="1" applyAlignment="1">
      <alignment horizontal="justify" vertical="center"/>
    </xf>
    <xf numFmtId="0" fontId="17" fillId="0" borderId="12" xfId="0" applyFont="1" applyBorder="1" applyAlignment="1">
      <alignment horizontal="justify" vertical="center"/>
    </xf>
    <xf numFmtId="0" fontId="15" fillId="0" borderId="3" xfId="0" applyFont="1" applyBorder="1" applyAlignment="1">
      <alignment horizontal="center" vertical="center"/>
    </xf>
    <xf numFmtId="43" fontId="17" fillId="0" borderId="1" xfId="1" applyFont="1" applyBorder="1" applyAlignment="1">
      <alignment vertical="center"/>
    </xf>
    <xf numFmtId="43" fontId="17" fillId="0" borderId="3" xfId="1" applyFont="1" applyBorder="1" applyAlignment="1">
      <alignment vertical="center"/>
    </xf>
    <xf numFmtId="0" fontId="17" fillId="0" borderId="0" xfId="0" applyFont="1" applyBorder="1" applyAlignment="1">
      <alignment horizontal="justify" vertical="center" wrapText="1"/>
    </xf>
    <xf numFmtId="0" fontId="17" fillId="0" borderId="13" xfId="0" applyFont="1" applyBorder="1" applyAlignment="1">
      <alignment horizontal="justify" vertical="center"/>
    </xf>
    <xf numFmtId="0" fontId="17" fillId="0" borderId="6" xfId="0" applyFont="1" applyBorder="1" applyAlignment="1">
      <alignment horizontal="justify" vertical="center"/>
    </xf>
    <xf numFmtId="0" fontId="17" fillId="0" borderId="0" xfId="0" applyFont="1" applyBorder="1" applyAlignment="1">
      <alignment horizontal="justify" vertical="center"/>
    </xf>
    <xf numFmtId="0" fontId="17" fillId="0" borderId="7" xfId="0" applyFont="1" applyBorder="1" applyAlignment="1">
      <alignment horizontal="justify" vertical="center"/>
    </xf>
    <xf numFmtId="0" fontId="15" fillId="0" borderId="0" xfId="0" quotePrefix="1" applyFont="1" applyBorder="1" applyAlignment="1">
      <alignment horizontal="center" vertical="center"/>
    </xf>
    <xf numFmtId="0" fontId="17" fillId="0" borderId="0" xfId="0" applyFont="1" applyAlignment="1">
      <alignment horizontal="justify" vertical="center"/>
    </xf>
    <xf numFmtId="0" fontId="21" fillId="0" borderId="0" xfId="8" applyFont="1" applyFill="1" applyAlignment="1">
      <alignment horizontal="left" vertical="top"/>
    </xf>
    <xf numFmtId="0" fontId="10" fillId="0" borderId="0" xfId="0" applyFont="1" applyBorder="1"/>
    <xf numFmtId="0" fontId="13" fillId="0" borderId="0" xfId="0" applyFont="1" applyBorder="1" applyAlignment="1">
      <alignment vertical="center"/>
    </xf>
    <xf numFmtId="0" fontId="11" fillId="0" borderId="0" xfId="0" applyFont="1" applyAlignment="1">
      <alignment vertical="center"/>
    </xf>
    <xf numFmtId="0" fontId="15" fillId="0" borderId="1" xfId="8" applyFont="1" applyBorder="1" applyAlignment="1">
      <alignment horizontal="center" vertical="center"/>
    </xf>
    <xf numFmtId="0" fontId="17" fillId="0" borderId="0" xfId="8" applyFont="1" applyAlignment="1">
      <alignment vertical="center"/>
    </xf>
    <xf numFmtId="0" fontId="17" fillId="0" borderId="1" xfId="8" applyFont="1" applyBorder="1" applyAlignment="1">
      <alignment vertical="center"/>
    </xf>
    <xf numFmtId="165" fontId="17" fillId="0" borderId="1" xfId="2" applyNumberFormat="1" applyFont="1" applyBorder="1" applyAlignment="1">
      <alignment vertical="center"/>
    </xf>
    <xf numFmtId="43" fontId="17" fillId="0" borderId="1" xfId="2" applyFont="1" applyBorder="1" applyAlignment="1">
      <alignment vertical="center"/>
    </xf>
    <xf numFmtId="164" fontId="17" fillId="0" borderId="1" xfId="2" applyNumberFormat="1" applyFont="1" applyBorder="1" applyAlignment="1">
      <alignment vertical="center"/>
    </xf>
    <xf numFmtId="0" fontId="17" fillId="0" borderId="3" xfId="8" applyFont="1" applyBorder="1" applyAlignment="1">
      <alignment vertical="center"/>
    </xf>
    <xf numFmtId="165" fontId="17" fillId="0" borderId="3" xfId="2" applyNumberFormat="1" applyFont="1" applyBorder="1" applyAlignment="1">
      <alignment vertical="center"/>
    </xf>
    <xf numFmtId="43" fontId="17" fillId="0" borderId="3" xfId="2" applyFont="1" applyBorder="1" applyAlignment="1">
      <alignment vertical="center"/>
    </xf>
    <xf numFmtId="164" fontId="17" fillId="0" borderId="3" xfId="2" applyNumberFormat="1" applyFont="1" applyBorder="1" applyAlignment="1">
      <alignment vertical="center"/>
    </xf>
    <xf numFmtId="0" fontId="22" fillId="0" borderId="0" xfId="0" applyFont="1" applyAlignment="1">
      <alignment vertical="center"/>
    </xf>
    <xf numFmtId="0" fontId="23" fillId="0" borderId="6" xfId="0" applyFont="1" applyBorder="1"/>
    <xf numFmtId="0" fontId="11" fillId="0" borderId="0" xfId="0" applyFont="1" applyAlignment="1">
      <alignment horizontal="left" vertical="center"/>
    </xf>
    <xf numFmtId="0" fontId="23" fillId="0" borderId="0" xfId="0" applyFont="1" applyBorder="1"/>
    <xf numFmtId="0" fontId="23" fillId="0" borderId="0" xfId="0" applyFont="1"/>
    <xf numFmtId="0" fontId="10" fillId="0" borderId="0" xfId="8" applyFont="1" applyBorder="1"/>
    <xf numFmtId="0" fontId="15" fillId="0" borderId="4" xfId="12" applyFont="1" applyBorder="1" applyAlignment="1">
      <alignment horizontal="justify" vertical="center" wrapText="1"/>
    </xf>
    <xf numFmtId="0" fontId="17" fillId="0" borderId="4" xfId="12" applyFont="1" applyBorder="1" applyAlignment="1">
      <alignment horizontal="justify" vertical="center"/>
    </xf>
    <xf numFmtId="0" fontId="15" fillId="0" borderId="4" xfId="12" applyFont="1" applyBorder="1" applyAlignment="1">
      <alignment horizontal="center" vertical="center" wrapText="1"/>
    </xf>
    <xf numFmtId="0" fontId="15" fillId="0" borderId="3" xfId="0" applyFont="1" applyBorder="1" applyAlignment="1">
      <alignment horizontal="center" wrapText="1"/>
    </xf>
    <xf numFmtId="0" fontId="15" fillId="2" borderId="4" xfId="0" applyFont="1" applyFill="1" applyBorder="1" applyAlignment="1">
      <alignment horizont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Continuous" vertical="center" wrapText="1"/>
    </xf>
    <xf numFmtId="0" fontId="15" fillId="2" borderId="12" xfId="0" applyFont="1" applyFill="1" applyBorder="1" applyAlignment="1">
      <alignment horizontal="centerContinuous" vertical="center" wrapText="1"/>
    </xf>
    <xf numFmtId="0" fontId="15" fillId="2" borderId="5" xfId="0" applyFont="1" applyFill="1" applyBorder="1" applyAlignment="1">
      <alignment horizontal="centerContinuous" vertical="center" wrapText="1"/>
    </xf>
    <xf numFmtId="0" fontId="15" fillId="2" borderId="4" xfId="12" applyFont="1" applyFill="1" applyBorder="1" applyAlignment="1">
      <alignment horizontal="center" vertical="center" wrapText="1"/>
    </xf>
    <xf numFmtId="0" fontId="15" fillId="2" borderId="7" xfId="12" applyFont="1" applyFill="1" applyBorder="1" applyAlignment="1">
      <alignment horizontal="center" vertical="center" wrapText="1"/>
    </xf>
    <xf numFmtId="49" fontId="13" fillId="2" borderId="3" xfId="0" applyNumberFormat="1" applyFont="1" applyFill="1" applyBorder="1" applyAlignment="1">
      <alignment horizontal="center" vertical="top" wrapText="1"/>
    </xf>
    <xf numFmtId="0" fontId="10" fillId="0" borderId="0" xfId="0" applyFont="1" applyAlignment="1">
      <alignment horizont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4" fillId="0" borderId="10" xfId="0" applyFont="1" applyBorder="1" applyAlignment="1">
      <alignment horizontal="center" vertical="top"/>
    </xf>
    <xf numFmtId="49" fontId="13" fillId="2" borderId="4" xfId="0" applyNumberFormat="1" applyFont="1" applyFill="1" applyBorder="1" applyAlignment="1">
      <alignment horizontal="center" vertical="top" wrapText="1"/>
    </xf>
    <xf numFmtId="0" fontId="17" fillId="0" borderId="0" xfId="0" applyFont="1" applyAlignment="1">
      <alignment horizontal="left" vertical="top"/>
    </xf>
    <xf numFmtId="0" fontId="10" fillId="0" borderId="0" xfId="0" applyFont="1" applyAlignment="1"/>
    <xf numFmtId="0" fontId="21" fillId="0" borderId="0" xfId="0" applyFont="1"/>
    <xf numFmtId="0" fontId="10" fillId="0" borderId="0" xfId="0" applyFont="1" applyAlignment="1">
      <alignment horizontal="right"/>
    </xf>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applyAlignment="1"/>
    <xf numFmtId="0" fontId="12" fillId="0" borderId="0" xfId="0" applyFont="1" applyAlignment="1">
      <alignment horizontal="right"/>
    </xf>
    <xf numFmtId="0" fontId="12" fillId="0" borderId="0" xfId="0" applyFont="1" applyBorder="1"/>
    <xf numFmtId="0" fontId="13" fillId="0" borderId="0" xfId="0" applyFont="1" applyAlignment="1">
      <alignment horizontal="left" vertical="top" wrapText="1" indent="10"/>
    </xf>
    <xf numFmtId="0" fontId="13" fillId="0" borderId="0" xfId="0" applyFont="1" applyAlignment="1">
      <alignment vertical="top" wrapText="1"/>
    </xf>
    <xf numFmtId="0" fontId="11" fillId="0" borderId="7" xfId="0" applyFont="1" applyFill="1" applyBorder="1" applyAlignment="1">
      <alignment horizontal="center" vertical="center" wrapText="1"/>
    </xf>
    <xf numFmtId="49" fontId="13" fillId="2" borderId="5" xfId="0" applyNumberFormat="1" applyFont="1" applyFill="1" applyBorder="1" applyAlignment="1">
      <alignment horizontal="center" vertical="top" wrapText="1"/>
    </xf>
    <xf numFmtId="0" fontId="47" fillId="0" borderId="0" xfId="107" applyFont="1" applyBorder="1" applyAlignment="1">
      <alignment vertical="center"/>
    </xf>
    <xf numFmtId="0" fontId="17" fillId="0" borderId="0" xfId="107" applyFont="1" applyBorder="1" applyAlignment="1">
      <alignment vertical="center"/>
    </xf>
    <xf numFmtId="49" fontId="15" fillId="0" borderId="0" xfId="107" applyNumberFormat="1" applyFont="1" applyFill="1" applyBorder="1" applyAlignment="1">
      <alignment horizontal="center" vertical="center"/>
    </xf>
    <xf numFmtId="0" fontId="15" fillId="0" borderId="0" xfId="107" applyFont="1" applyBorder="1" applyAlignment="1">
      <alignment vertical="center"/>
    </xf>
    <xf numFmtId="0" fontId="14" fillId="2" borderId="0" xfId="107" applyFont="1" applyFill="1" applyBorder="1" applyAlignment="1">
      <alignment horizontal="centerContinuous"/>
    </xf>
    <xf numFmtId="0" fontId="14" fillId="2" borderId="0" xfId="107" applyFont="1" applyFill="1" applyBorder="1" applyAlignment="1">
      <alignment horizontal="centerContinuous" vertical="center"/>
    </xf>
    <xf numFmtId="0" fontId="14" fillId="2" borderId="0" xfId="107" applyFont="1" applyFill="1" applyBorder="1" applyAlignment="1">
      <alignment horizontal="center" vertical="center"/>
    </xf>
    <xf numFmtId="0" fontId="15" fillId="35" borderId="0" xfId="108" applyFont="1" applyFill="1" applyBorder="1" applyAlignment="1">
      <alignment vertical="center"/>
    </xf>
    <xf numFmtId="0" fontId="14" fillId="0" borderId="0" xfId="107" applyFont="1" applyBorder="1" applyAlignment="1">
      <alignment horizontal="centerContinuous" vertical="center"/>
    </xf>
    <xf numFmtId="0" fontId="13" fillId="0" borderId="28" xfId="107" applyFont="1" applyBorder="1" applyAlignment="1">
      <alignment horizontal="centerContinuous" vertical="center"/>
    </xf>
    <xf numFmtId="0" fontId="14" fillId="0" borderId="29" xfId="107" applyFont="1" applyBorder="1" applyAlignment="1">
      <alignment horizontal="centerContinuous" vertical="center"/>
    </xf>
    <xf numFmtId="0" fontId="47" fillId="0" borderId="28" xfId="107" applyFont="1" applyBorder="1" applyAlignment="1">
      <alignment vertical="center"/>
    </xf>
    <xf numFmtId="49" fontId="15" fillId="0" borderId="29" xfId="107" applyNumberFormat="1" applyFont="1" applyFill="1" applyBorder="1" applyAlignment="1">
      <alignment horizontal="center" vertical="center"/>
    </xf>
    <xf numFmtId="0" fontId="15" fillId="0" borderId="28" xfId="107" applyFont="1" applyBorder="1" applyAlignment="1">
      <alignment vertical="center"/>
    </xf>
    <xf numFmtId="0" fontId="17" fillId="0" borderId="28" xfId="107" applyFont="1" applyBorder="1" applyAlignment="1">
      <alignment horizontal="left" vertical="center" indent="2"/>
    </xf>
    <xf numFmtId="0" fontId="17" fillId="35" borderId="30" xfId="108" applyFont="1" applyFill="1" applyBorder="1" applyAlignment="1">
      <alignment vertical="center"/>
    </xf>
    <xf numFmtId="0" fontId="17" fillId="35" borderId="31" xfId="108" applyFont="1" applyFill="1" applyBorder="1" applyAlignment="1">
      <alignment vertical="center"/>
    </xf>
    <xf numFmtId="0" fontId="13" fillId="2" borderId="0" xfId="8" applyFont="1" applyFill="1" applyBorder="1" applyAlignment="1">
      <alignment horizontal="centerContinuous" vertical="center" wrapText="1"/>
    </xf>
    <xf numFmtId="0" fontId="13"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3" fillId="0" borderId="4" xfId="112" quotePrefix="1" applyFont="1" applyBorder="1" applyAlignment="1">
      <alignment horizontal="center" vertical="center" wrapText="1"/>
    </xf>
    <xf numFmtId="0" fontId="13" fillId="0" borderId="12" xfId="112" quotePrefix="1" applyFont="1" applyBorder="1" applyAlignment="1">
      <alignment horizontal="center" vertical="center" wrapText="1"/>
    </xf>
    <xf numFmtId="0" fontId="13" fillId="2" borderId="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5" fillId="0" borderId="1" xfId="110" quotePrefix="1" applyFont="1" applyBorder="1" applyAlignment="1">
      <alignment horizontal="center" vertical="center"/>
    </xf>
    <xf numFmtId="0" fontId="55" fillId="0" borderId="0" xfId="12" applyFont="1" applyAlignment="1">
      <alignment wrapText="1"/>
    </xf>
    <xf numFmtId="0" fontId="55" fillId="0" borderId="0" xfId="12" applyFont="1"/>
    <xf numFmtId="0" fontId="10" fillId="0" borderId="0" xfId="110" applyFont="1"/>
    <xf numFmtId="0" fontId="12" fillId="0" borderId="0" xfId="110" applyFont="1"/>
    <xf numFmtId="0" fontId="12" fillId="0" borderId="0" xfId="110" applyFont="1" applyBorder="1" applyAlignment="1">
      <alignment horizontal="center"/>
    </xf>
    <xf numFmtId="0" fontId="12" fillId="0" borderId="0" xfId="110" applyFont="1" applyBorder="1" applyAlignment="1"/>
    <xf numFmtId="0" fontId="12" fillId="0" borderId="0" xfId="110" applyFont="1" applyBorder="1" applyAlignment="1">
      <alignment horizontal="left"/>
    </xf>
    <xf numFmtId="0" fontId="12" fillId="0" borderId="0" xfId="110" applyFont="1" applyAlignment="1">
      <alignment horizontal="right"/>
    </xf>
    <xf numFmtId="0" fontId="12" fillId="0" borderId="0" xfId="110" applyFont="1" applyBorder="1"/>
    <xf numFmtId="0" fontId="16" fillId="0" borderId="0" xfId="110" applyFont="1"/>
    <xf numFmtId="0" fontId="12" fillId="0" borderId="0" xfId="110" applyFont="1" applyAlignment="1"/>
    <xf numFmtId="0" fontId="21" fillId="0" borderId="0" xfId="110" applyFont="1" applyAlignment="1">
      <alignment horizontal="left"/>
    </xf>
    <xf numFmtId="43" fontId="14" fillId="0" borderId="3" xfId="114" applyFont="1" applyBorder="1"/>
    <xf numFmtId="165" fontId="14" fillId="0" borderId="3" xfId="114" applyNumberFormat="1" applyFont="1" applyBorder="1"/>
    <xf numFmtId="0" fontId="14" fillId="0" borderId="3" xfId="110" applyFont="1" applyBorder="1"/>
    <xf numFmtId="43" fontId="14" fillId="0" borderId="1" xfId="114" applyFont="1" applyBorder="1"/>
    <xf numFmtId="165" fontId="14" fillId="0" borderId="1" xfId="114" applyNumberFormat="1" applyFont="1" applyBorder="1"/>
    <xf numFmtId="0" fontId="14" fillId="0" borderId="1" xfId="110" applyFont="1" applyBorder="1"/>
    <xf numFmtId="0" fontId="13" fillId="0" borderId="1" xfId="110" applyFont="1" applyBorder="1" applyAlignment="1">
      <alignment horizontal="center"/>
    </xf>
    <xf numFmtId="0" fontId="15" fillId="2" borderId="4" xfId="110" applyFont="1" applyFill="1" applyBorder="1" applyAlignment="1">
      <alignment horizontal="center" vertical="center" wrapText="1"/>
    </xf>
    <xf numFmtId="0" fontId="15" fillId="2" borderId="3" xfId="110" applyFont="1" applyFill="1" applyBorder="1" applyAlignment="1">
      <alignment horizontal="center" vertical="center" wrapText="1"/>
    </xf>
    <xf numFmtId="0" fontId="13" fillId="2" borderId="15" xfId="115" applyFont="1" applyFill="1" applyBorder="1" applyAlignment="1">
      <alignment horizontal="justify" vertical="center" wrapText="1"/>
    </xf>
    <xf numFmtId="0" fontId="13" fillId="2" borderId="0" xfId="115"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2" borderId="13" xfId="115" applyFont="1" applyFill="1" applyBorder="1" applyAlignment="1">
      <alignment horizontal="justify" vertical="center" wrapText="1"/>
    </xf>
    <xf numFmtId="0" fontId="13" fillId="2" borderId="9" xfId="115" applyFont="1" applyFill="1" applyBorder="1" applyAlignment="1">
      <alignment horizontal="justify" vertical="center" wrapText="1"/>
    </xf>
    <xf numFmtId="0" fontId="10" fillId="0" borderId="15" xfId="8" applyFont="1" applyBorder="1"/>
    <xf numFmtId="0" fontId="10" fillId="0" borderId="10" xfId="8" applyFont="1" applyBorder="1"/>
    <xf numFmtId="0" fontId="22" fillId="0" borderId="0" xfId="0" applyFont="1" applyAlignment="1">
      <alignment vertical="center" wrapText="1"/>
    </xf>
    <xf numFmtId="0" fontId="15" fillId="0" borderId="4" xfId="12" quotePrefix="1" applyFont="1" applyBorder="1" applyAlignment="1">
      <alignment vertical="center"/>
    </xf>
    <xf numFmtId="0" fontId="10" fillId="0" borderId="4" xfId="12" applyFont="1" applyBorder="1"/>
    <xf numFmtId="0" fontId="10" fillId="0" borderId="0" xfId="12" applyFont="1" applyAlignment="1">
      <alignment vertical="center"/>
    </xf>
    <xf numFmtId="0" fontId="12" fillId="0" borderId="0" xfId="12" applyFont="1"/>
    <xf numFmtId="0" fontId="58" fillId="0" borderId="0" xfId="12" applyFont="1" applyAlignment="1">
      <alignment wrapText="1"/>
    </xf>
    <xf numFmtId="0" fontId="58" fillId="0" borderId="0" xfId="12" applyFont="1"/>
    <xf numFmtId="0" fontId="15" fillId="0" borderId="1" xfId="12" quotePrefix="1" applyFont="1" applyBorder="1" applyAlignment="1">
      <alignment vertical="center"/>
    </xf>
    <xf numFmtId="0" fontId="12" fillId="0" borderId="0" xfId="0" applyFont="1" applyAlignment="1">
      <alignment horizontal="center"/>
    </xf>
    <xf numFmtId="0" fontId="12" fillId="0" borderId="0" xfId="0" applyFont="1" applyBorder="1" applyAlignment="1">
      <alignment horizontal="center"/>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5"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7" fillId="0" borderId="1" xfId="0" applyFont="1" applyBorder="1" applyAlignment="1">
      <alignment vertical="center" wrapText="1"/>
    </xf>
    <xf numFmtId="0" fontId="17" fillId="0" borderId="1" xfId="0" applyFont="1" applyFill="1" applyBorder="1"/>
    <xf numFmtId="0" fontId="17" fillId="0" borderId="1" xfId="0" applyFont="1" applyFill="1" applyBorder="1" applyAlignment="1">
      <alignment vertical="center"/>
    </xf>
    <xf numFmtId="0" fontId="17" fillId="0" borderId="1" xfId="0" applyFont="1" applyFill="1" applyBorder="1" applyAlignment="1">
      <alignment vertical="center" wrapText="1"/>
    </xf>
    <xf numFmtId="43" fontId="17" fillId="0" borderId="1" xfId="1" applyFont="1" applyFill="1" applyBorder="1" applyAlignment="1">
      <alignment vertical="center"/>
    </xf>
    <xf numFmtId="0" fontId="17" fillId="0" borderId="0" xfId="0" applyFont="1" applyFill="1"/>
    <xf numFmtId="43" fontId="15" fillId="0" borderId="3" xfId="1" quotePrefix="1" applyFont="1" applyBorder="1" applyAlignment="1">
      <alignment horizontal="center"/>
    </xf>
    <xf numFmtId="43" fontId="17" fillId="0" borderId="1" xfId="1" applyFont="1" applyBorder="1" applyAlignment="1">
      <alignment vertical="top"/>
    </xf>
    <xf numFmtId="43" fontId="17" fillId="0" borderId="3" xfId="1" applyFont="1" applyBorder="1" applyAlignment="1">
      <alignment vertical="top"/>
    </xf>
    <xf numFmtId="43" fontId="17" fillId="0" borderId="1" xfId="1" applyFont="1" applyBorder="1"/>
    <xf numFmtId="43" fontId="17" fillId="0" borderId="2" xfId="1" applyFont="1" applyBorder="1" applyAlignment="1">
      <alignment vertical="top"/>
    </xf>
    <xf numFmtId="43" fontId="13" fillId="2" borderId="3" xfId="1" applyFont="1" applyFill="1" applyBorder="1" applyAlignment="1">
      <alignment horizontal="center" vertical="top" wrapText="1"/>
    </xf>
    <xf numFmtId="43" fontId="13" fillId="2" borderId="4" xfId="1" applyFont="1" applyFill="1" applyBorder="1" applyAlignment="1">
      <alignment horizontal="center" vertical="top" wrapText="1"/>
    </xf>
    <xf numFmtId="0" fontId="17" fillId="0" borderId="1" xfId="8" applyFont="1" applyBorder="1" applyAlignment="1">
      <alignment vertical="center" wrapText="1"/>
    </xf>
    <xf numFmtId="0" fontId="15" fillId="0" borderId="1" xfId="8" applyFont="1" applyBorder="1" applyAlignment="1">
      <alignment horizontal="center" vertical="center" wrapText="1"/>
    </xf>
    <xf numFmtId="0" fontId="14" fillId="0" borderId="1" xfId="110" applyFont="1" applyBorder="1" applyAlignment="1">
      <alignment wrapText="1"/>
    </xf>
    <xf numFmtId="43" fontId="14" fillId="0" borderId="1" xfId="1" applyFont="1" applyBorder="1"/>
    <xf numFmtId="43" fontId="10" fillId="0" borderId="0" xfId="1" applyFont="1"/>
    <xf numFmtId="43" fontId="10" fillId="0" borderId="0" xfId="0" applyNumberFormat="1" applyFont="1"/>
    <xf numFmtId="43" fontId="13" fillId="0" borderId="0" xfId="0" applyNumberFormat="1" applyFont="1" applyAlignment="1">
      <alignment horizontal="center" vertical="center" wrapText="1"/>
    </xf>
    <xf numFmtId="0" fontId="10" fillId="0" borderId="0" xfId="0" applyFont="1" applyAlignment="1">
      <alignment wrapText="1"/>
    </xf>
    <xf numFmtId="0" fontId="13" fillId="0" borderId="4" xfId="112" quotePrefix="1" applyFont="1" applyBorder="1" applyAlignment="1">
      <alignment horizontal="left" vertical="center" wrapText="1"/>
    </xf>
    <xf numFmtId="0" fontId="13" fillId="0" borderId="12" xfId="112" quotePrefix="1" applyFont="1" applyBorder="1" applyAlignment="1">
      <alignment horizontal="left" vertical="center" wrapText="1"/>
    </xf>
    <xf numFmtId="43" fontId="13" fillId="0" borderId="4" xfId="1" quotePrefix="1" applyFont="1" applyBorder="1" applyAlignment="1">
      <alignment horizontal="center" vertical="center" wrapText="1"/>
    </xf>
    <xf numFmtId="0" fontId="17" fillId="0" borderId="1" xfId="8" applyFont="1" applyFill="1" applyBorder="1" applyAlignment="1">
      <alignment vertical="center"/>
    </xf>
    <xf numFmtId="0" fontId="17" fillId="0" borderId="1" xfId="8" applyFont="1" applyFill="1" applyBorder="1" applyAlignment="1">
      <alignment vertical="center" wrapText="1"/>
    </xf>
    <xf numFmtId="0" fontId="17" fillId="0" borderId="0" xfId="8" applyFont="1" applyFill="1" applyAlignment="1">
      <alignment vertical="center"/>
    </xf>
    <xf numFmtId="43" fontId="17" fillId="0" borderId="4" xfId="1" applyFont="1" applyBorder="1" applyAlignment="1">
      <alignment horizontal="justify" vertical="center"/>
    </xf>
    <xf numFmtId="0" fontId="17" fillId="0" borderId="3" xfId="0" applyFont="1" applyFill="1" applyBorder="1"/>
    <xf numFmtId="0" fontId="17" fillId="0" borderId="3" xfId="0" applyFont="1" applyFill="1" applyBorder="1" applyAlignment="1">
      <alignment vertical="center"/>
    </xf>
    <xf numFmtId="0" fontId="17" fillId="0" borderId="3" xfId="0" applyFont="1" applyFill="1" applyBorder="1" applyAlignment="1">
      <alignment vertical="center" wrapText="1"/>
    </xf>
    <xf numFmtId="43" fontId="17" fillId="0" borderId="3" xfId="1" applyFont="1" applyFill="1" applyBorder="1" applyAlignment="1">
      <alignment vertical="center"/>
    </xf>
    <xf numFmtId="43" fontId="17" fillId="0" borderId="0" xfId="0" applyNumberFormat="1" applyFont="1" applyFill="1"/>
    <xf numFmtId="0" fontId="13" fillId="0" borderId="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Border="1" applyAlignment="1">
      <alignment vertical="top"/>
    </xf>
    <xf numFmtId="0" fontId="13" fillId="0" borderId="10" xfId="0" applyFont="1" applyBorder="1" applyAlignment="1">
      <alignment vertical="top"/>
    </xf>
    <xf numFmtId="0" fontId="13" fillId="0" borderId="15" xfId="0" applyFont="1" applyBorder="1" applyAlignment="1">
      <alignment horizontal="left" vertical="top"/>
    </xf>
    <xf numFmtId="0" fontId="17" fillId="0" borderId="3" xfId="8" applyFont="1" applyFill="1" applyBorder="1" applyAlignment="1">
      <alignment vertical="center"/>
    </xf>
    <xf numFmtId="0" fontId="17" fillId="0" borderId="3" xfId="8" applyFont="1" applyFill="1" applyBorder="1" applyAlignment="1">
      <alignment vertical="center" wrapText="1"/>
    </xf>
    <xf numFmtId="0" fontId="17" fillId="0" borderId="1" xfId="0" applyFont="1" applyFill="1" applyBorder="1" applyAlignment="1">
      <alignment horizontal="justify" vertical="center"/>
    </xf>
    <xf numFmtId="0" fontId="15" fillId="0" borderId="3" xfId="0" applyFont="1" applyFill="1" applyBorder="1" applyAlignment="1">
      <alignment horizontal="justify" vertical="center"/>
    </xf>
    <xf numFmtId="0" fontId="17" fillId="0" borderId="11" xfId="0" applyFont="1" applyFill="1" applyBorder="1" applyAlignment="1">
      <alignment horizontal="justify" vertical="center"/>
    </xf>
    <xf numFmtId="0" fontId="14" fillId="0" borderId="1" xfId="110" applyFont="1" applyFill="1" applyBorder="1"/>
    <xf numFmtId="0" fontId="14" fillId="0" borderId="1" xfId="110" applyFont="1" applyFill="1" applyBorder="1" applyAlignment="1">
      <alignment wrapText="1"/>
    </xf>
    <xf numFmtId="43" fontId="14" fillId="0" borderId="1" xfId="1" applyFont="1" applyFill="1" applyBorder="1"/>
    <xf numFmtId="0" fontId="10" fillId="0" borderId="0" xfId="110" applyFont="1" applyFill="1"/>
    <xf numFmtId="0" fontId="13" fillId="0" borderId="15" xfId="0" applyFont="1" applyFill="1" applyBorder="1" applyAlignment="1">
      <alignment vertical="top"/>
    </xf>
    <xf numFmtId="0" fontId="13" fillId="0" borderId="0" xfId="0" applyFont="1" applyFill="1" applyBorder="1" applyAlignment="1">
      <alignment vertical="top"/>
    </xf>
    <xf numFmtId="0" fontId="13" fillId="0" borderId="10" xfId="0" applyFont="1" applyFill="1" applyBorder="1" applyAlignment="1">
      <alignment vertical="top"/>
    </xf>
    <xf numFmtId="0" fontId="14" fillId="0" borderId="15" xfId="0" applyFont="1" applyFill="1" applyBorder="1" applyAlignment="1">
      <alignment horizontal="center" vertical="top"/>
    </xf>
    <xf numFmtId="0" fontId="14" fillId="0" borderId="0" xfId="0" applyFont="1" applyFill="1" applyBorder="1" applyAlignment="1">
      <alignment horizontal="center" vertical="top"/>
    </xf>
    <xf numFmtId="0" fontId="14" fillId="0" borderId="10" xfId="0" applyFont="1" applyFill="1" applyBorder="1" applyAlignment="1">
      <alignment horizontal="center" vertical="top"/>
    </xf>
    <xf numFmtId="0" fontId="10" fillId="0" borderId="0" xfId="0" applyFont="1" applyFill="1" applyAlignment="1">
      <alignment horizontal="center"/>
    </xf>
    <xf numFmtId="0" fontId="10" fillId="0" borderId="0" xfId="0" applyFont="1" applyFill="1" applyAlignment="1">
      <alignment horizontal="left"/>
    </xf>
    <xf numFmtId="165" fontId="17" fillId="0" borderId="1" xfId="2" applyNumberFormat="1" applyFont="1" applyFill="1" applyBorder="1" applyAlignment="1">
      <alignment vertical="center"/>
    </xf>
    <xf numFmtId="43" fontId="17" fillId="0" borderId="1" xfId="2" applyFont="1" applyFill="1" applyBorder="1" applyAlignment="1">
      <alignment vertical="center"/>
    </xf>
    <xf numFmtId="164" fontId="17" fillId="0" borderId="1" xfId="2" applyNumberFormat="1" applyFont="1" applyFill="1" applyBorder="1" applyAlignment="1">
      <alignment vertical="center"/>
    </xf>
    <xf numFmtId="0" fontId="17" fillId="0" borderId="3" xfId="0" applyFont="1" applyFill="1" applyBorder="1" applyAlignment="1">
      <alignment horizontal="justify" vertical="center"/>
    </xf>
    <xf numFmtId="0" fontId="17" fillId="0" borderId="6" xfId="0" applyFont="1" applyFill="1" applyBorder="1" applyAlignment="1">
      <alignment horizontal="justify" vertical="center"/>
    </xf>
    <xf numFmtId="0" fontId="17" fillId="0" borderId="0" xfId="0" applyFont="1" applyFill="1" applyAlignment="1">
      <alignment horizontal="justify" vertical="center"/>
    </xf>
    <xf numFmtId="0" fontId="15" fillId="0" borderId="1" xfId="0" applyFont="1" applyFill="1" applyBorder="1" applyAlignment="1">
      <alignment horizontal="justify" vertical="center"/>
    </xf>
    <xf numFmtId="0" fontId="17" fillId="0" borderId="0" xfId="0" applyFont="1" applyFill="1" applyBorder="1" applyAlignment="1">
      <alignment horizontal="justify" vertical="center"/>
    </xf>
    <xf numFmtId="0" fontId="17" fillId="0" borderId="9" xfId="0" applyFont="1" applyFill="1" applyBorder="1" applyAlignment="1">
      <alignment horizontal="justify" vertical="center"/>
    </xf>
    <xf numFmtId="0" fontId="15" fillId="0" borderId="4" xfId="0" applyFont="1" applyFill="1" applyBorder="1" applyAlignment="1">
      <alignment horizontal="center" vertical="center"/>
    </xf>
    <xf numFmtId="43" fontId="17" fillId="0" borderId="4" xfId="1" applyFont="1" applyFill="1" applyBorder="1" applyAlignment="1">
      <alignment vertical="top"/>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top"/>
    </xf>
    <xf numFmtId="0" fontId="15" fillId="0" borderId="5" xfId="0" applyFont="1" applyFill="1" applyBorder="1" applyAlignment="1">
      <alignment horizontal="center" vertical="center" wrapText="1"/>
    </xf>
    <xf numFmtId="43" fontId="17" fillId="0" borderId="4" xfId="1" applyFont="1" applyFill="1" applyBorder="1" applyAlignment="1">
      <alignment vertical="center"/>
    </xf>
    <xf numFmtId="0" fontId="61" fillId="0" borderId="0" xfId="0" applyFont="1" applyBorder="1" applyAlignment="1">
      <alignment vertical="center"/>
    </xf>
    <xf numFmtId="0" fontId="61" fillId="0" borderId="0" xfId="0" applyFont="1"/>
    <xf numFmtId="0" fontId="62" fillId="0" borderId="0" xfId="0" applyFont="1"/>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3" fillId="0" borderId="15" xfId="0" applyFont="1" applyBorder="1" applyAlignment="1">
      <alignment horizontal="left" vertical="top"/>
    </xf>
    <xf numFmtId="0" fontId="13" fillId="0" borderId="0" xfId="0" applyFont="1" applyBorder="1" applyAlignment="1">
      <alignment horizontal="left" vertical="top"/>
    </xf>
    <xf numFmtId="0" fontId="13" fillId="0" borderId="0" xfId="0" applyFont="1" applyBorder="1" applyAlignment="1">
      <alignment vertical="top" wrapText="1"/>
    </xf>
    <xf numFmtId="0" fontId="15" fillId="36" borderId="12" xfId="0" applyFont="1" applyFill="1" applyBorder="1" applyAlignment="1">
      <alignment horizontal="center" vertical="center" wrapText="1"/>
    </xf>
    <xf numFmtId="49" fontId="13" fillId="36" borderId="4" xfId="0" applyNumberFormat="1" applyFont="1" applyFill="1" applyBorder="1" applyAlignment="1">
      <alignment horizontal="center" vertical="top" wrapText="1"/>
    </xf>
    <xf numFmtId="49" fontId="13" fillId="36" borderId="5" xfId="0" applyNumberFormat="1" applyFont="1" applyFill="1" applyBorder="1" applyAlignment="1">
      <alignment horizontal="center" vertical="top" wrapText="1"/>
    </xf>
    <xf numFmtId="43" fontId="13" fillId="36" borderId="4" xfId="1" applyFont="1" applyFill="1" applyBorder="1" applyAlignment="1">
      <alignment horizontal="center" vertical="top" wrapText="1"/>
    </xf>
    <xf numFmtId="0" fontId="63" fillId="0" borderId="15" xfId="0" applyFont="1" applyBorder="1" applyAlignment="1">
      <alignment vertical="top"/>
    </xf>
    <xf numFmtId="0" fontId="10" fillId="0" borderId="0" xfId="110" applyFont="1" applyBorder="1"/>
    <xf numFmtId="0" fontId="13" fillId="0" borderId="0" xfId="110" applyFont="1" applyBorder="1" applyAlignment="1">
      <alignment vertical="center"/>
    </xf>
    <xf numFmtId="0" fontId="17" fillId="0" borderId="0" xfId="110" applyFont="1" applyAlignment="1">
      <alignment vertical="center"/>
    </xf>
    <xf numFmtId="0" fontId="13" fillId="0" borderId="0" xfId="110" applyFont="1" applyAlignment="1">
      <alignment horizontal="right" vertical="top"/>
    </xf>
    <xf numFmtId="0" fontId="13" fillId="0" borderId="0" xfId="110" applyFont="1" applyAlignment="1">
      <alignment horizontal="center" vertical="top"/>
    </xf>
    <xf numFmtId="0" fontId="14" fillId="0" borderId="0" xfId="110" applyFont="1" applyAlignment="1">
      <alignment horizontal="right" vertical="top"/>
    </xf>
    <xf numFmtId="0" fontId="14" fillId="0" borderId="0" xfId="110" applyFont="1" applyAlignment="1">
      <alignment horizontal="center" vertical="top"/>
    </xf>
    <xf numFmtId="0" fontId="15" fillId="0" borderId="8" xfId="110" applyFont="1" applyBorder="1" applyAlignment="1">
      <alignment horizontal="justify" vertical="center"/>
    </xf>
    <xf numFmtId="0" fontId="15" fillId="0" borderId="0" xfId="110" applyFont="1" applyBorder="1" applyAlignment="1">
      <alignment horizontal="center" vertical="center"/>
    </xf>
    <xf numFmtId="0" fontId="15" fillId="0" borderId="10" xfId="110" quotePrefix="1" applyFont="1" applyBorder="1" applyAlignment="1">
      <alignment horizontal="justify" vertical="center"/>
    </xf>
    <xf numFmtId="0" fontId="15" fillId="0" borderId="15" xfId="110" quotePrefix="1" applyFont="1" applyBorder="1" applyAlignment="1">
      <alignment vertical="center"/>
    </xf>
    <xf numFmtId="0" fontId="15" fillId="0" borderId="0" xfId="110" quotePrefix="1" applyFont="1" applyBorder="1" applyAlignment="1">
      <alignment vertical="center"/>
    </xf>
    <xf numFmtId="0" fontId="15" fillId="0" borderId="10" xfId="110" quotePrefix="1" applyFont="1" applyBorder="1" applyAlignment="1">
      <alignment vertical="center"/>
    </xf>
    <xf numFmtId="0" fontId="52" fillId="35" borderId="0" xfId="117" applyFont="1" applyFill="1" applyBorder="1" applyAlignment="1">
      <alignment vertical="center"/>
    </xf>
    <xf numFmtId="0" fontId="11" fillId="0" borderId="7" xfId="110" applyFont="1" applyFill="1" applyBorder="1" applyAlignment="1">
      <alignment horizontal="center" vertical="center" wrapText="1"/>
    </xf>
    <xf numFmtId="43" fontId="11" fillId="0" borderId="7" xfId="1" applyFont="1" applyFill="1" applyBorder="1" applyAlignment="1">
      <alignment horizontal="center" vertical="center" wrapText="1"/>
    </xf>
    <xf numFmtId="0" fontId="51" fillId="0" borderId="7" xfId="117" applyFont="1" applyFill="1" applyBorder="1" applyAlignment="1">
      <alignment horizontal="justify" vertical="center"/>
    </xf>
    <xf numFmtId="43" fontId="51" fillId="0" borderId="7" xfId="1" applyFont="1" applyFill="1" applyBorder="1" applyAlignment="1">
      <alignment horizontal="justify" vertical="center"/>
    </xf>
    <xf numFmtId="0" fontId="52" fillId="35" borderId="0" xfId="117" applyFont="1" applyFill="1" applyBorder="1"/>
    <xf numFmtId="43" fontId="12" fillId="2" borderId="12" xfId="1" applyFont="1" applyFill="1" applyBorder="1" applyAlignment="1">
      <alignment horizontal="center" vertical="center" wrapText="1"/>
    </xf>
    <xf numFmtId="43" fontId="12" fillId="2" borderId="5" xfId="1" applyFont="1" applyFill="1" applyBorder="1" applyAlignment="1">
      <alignment horizontal="center" vertical="center" wrapText="1"/>
    </xf>
    <xf numFmtId="43" fontId="13" fillId="0" borderId="12" xfId="1" quotePrefix="1" applyFont="1" applyBorder="1" applyAlignment="1">
      <alignment horizontal="center" vertical="center" wrapText="1"/>
    </xf>
    <xf numFmtId="0" fontId="13" fillId="0" borderId="4" xfId="112" quotePrefix="1" applyFont="1" applyFill="1" applyBorder="1" applyAlignment="1">
      <alignment horizontal="left" vertical="center" wrapText="1"/>
    </xf>
    <xf numFmtId="0" fontId="13" fillId="0" borderId="12" xfId="112" quotePrefix="1" applyFont="1" applyFill="1" applyBorder="1" applyAlignment="1">
      <alignment horizontal="left" vertical="center" wrapText="1"/>
    </xf>
    <xf numFmtId="43" fontId="13" fillId="0" borderId="4" xfId="1" quotePrefix="1" applyFont="1" applyFill="1" applyBorder="1" applyAlignment="1">
      <alignment horizontal="center" vertical="center" wrapText="1"/>
    </xf>
    <xf numFmtId="43" fontId="13" fillId="0" borderId="12" xfId="1" quotePrefix="1" applyFont="1" applyFill="1" applyBorder="1" applyAlignment="1">
      <alignment horizontal="center" vertical="center" wrapText="1"/>
    </xf>
    <xf numFmtId="0" fontId="59" fillId="0" borderId="4" xfId="117" applyFont="1" applyFill="1" applyBorder="1" applyAlignment="1">
      <alignment horizontal="left" vertical="center" wrapText="1"/>
    </xf>
    <xf numFmtId="0" fontId="59" fillId="0" borderId="12" xfId="117" applyFont="1" applyFill="1" applyBorder="1" applyAlignment="1">
      <alignment horizontal="left" vertical="center" wrapText="1"/>
    </xf>
    <xf numFmtId="43" fontId="59" fillId="0" borderId="12" xfId="1" applyFont="1" applyFill="1" applyBorder="1" applyAlignment="1">
      <alignment horizontal="justify" vertical="center" wrapText="1"/>
    </xf>
    <xf numFmtId="43" fontId="59" fillId="35" borderId="12" xfId="118" applyFont="1" applyFill="1" applyBorder="1" applyAlignment="1">
      <alignment horizontal="justify" vertical="center" wrapText="1"/>
    </xf>
    <xf numFmtId="0" fontId="59" fillId="35" borderId="4" xfId="117" applyFont="1" applyFill="1" applyBorder="1" applyAlignment="1">
      <alignment horizontal="left" vertical="center" wrapText="1"/>
    </xf>
    <xf numFmtId="0" fontId="59" fillId="35" borderId="12" xfId="117" applyFont="1" applyFill="1" applyBorder="1" applyAlignment="1">
      <alignment horizontal="left" vertical="center" wrapText="1"/>
    </xf>
    <xf numFmtId="43" fontId="59" fillId="35" borderId="12" xfId="1" applyFont="1" applyFill="1" applyBorder="1" applyAlignment="1">
      <alignment horizontal="justify" vertical="center" wrapText="1"/>
    </xf>
    <xf numFmtId="49" fontId="59" fillId="35" borderId="12" xfId="118" applyNumberFormat="1" applyFont="1" applyFill="1" applyBorder="1" applyAlignment="1">
      <alignment horizontal="justify" vertical="center" wrapText="1"/>
    </xf>
    <xf numFmtId="43" fontId="59" fillId="35" borderId="4" xfId="1" applyFont="1" applyFill="1" applyBorder="1" applyAlignment="1">
      <alignment horizontal="justify" vertical="center" wrapText="1"/>
    </xf>
    <xf numFmtId="43" fontId="59" fillId="35" borderId="4" xfId="118" applyFont="1" applyFill="1" applyBorder="1" applyAlignment="1">
      <alignment horizontal="justify" vertical="center" wrapText="1"/>
    </xf>
    <xf numFmtId="49" fontId="59" fillId="35" borderId="4" xfId="118" applyNumberFormat="1" applyFont="1" applyFill="1" applyBorder="1" applyAlignment="1">
      <alignment horizontal="justify" vertical="center" wrapText="1"/>
    </xf>
    <xf numFmtId="0" fontId="59" fillId="35" borderId="4" xfId="117" applyFont="1" applyFill="1" applyBorder="1" applyAlignment="1">
      <alignment horizontal="justify" vertical="center" wrapText="1"/>
    </xf>
    <xf numFmtId="0" fontId="59" fillId="35" borderId="4" xfId="117" applyFont="1" applyFill="1" applyBorder="1" applyAlignment="1">
      <alignment horizontal="center" vertical="center" wrapText="1"/>
    </xf>
    <xf numFmtId="43" fontId="59" fillId="35" borderId="4" xfId="117" applyNumberFormat="1" applyFont="1" applyFill="1" applyBorder="1" applyAlignment="1">
      <alignment horizontal="justify" vertical="center" wrapText="1"/>
    </xf>
    <xf numFmtId="43" fontId="52" fillId="35" borderId="0" xfId="1" applyFont="1" applyFill="1" applyBorder="1"/>
    <xf numFmtId="0" fontId="10" fillId="0" borderId="0" xfId="112" applyFont="1"/>
    <xf numFmtId="0" fontId="10" fillId="0" borderId="15" xfId="112" applyFont="1" applyBorder="1"/>
    <xf numFmtId="0" fontId="10" fillId="0" borderId="0" xfId="112" applyFont="1" applyBorder="1"/>
    <xf numFmtId="0" fontId="10" fillId="0" borderId="10" xfId="112" applyFont="1" applyBorder="1"/>
    <xf numFmtId="0" fontId="13" fillId="0" borderId="15" xfId="112" applyFont="1" applyBorder="1" applyAlignment="1">
      <alignment vertical="center"/>
    </xf>
    <xf numFmtId="0" fontId="14" fillId="0" borderId="0" xfId="112" applyFont="1" applyBorder="1"/>
    <xf numFmtId="0" fontId="15" fillId="0" borderId="14" xfId="112" applyFont="1" applyFill="1" applyBorder="1" applyAlignment="1">
      <alignment vertical="center" wrapText="1"/>
    </xf>
    <xf numFmtId="0" fontId="15" fillId="0" borderId="6" xfId="112" applyFont="1" applyFill="1" applyBorder="1" applyAlignment="1">
      <alignment vertical="center" wrapText="1"/>
    </xf>
    <xf numFmtId="0" fontId="13" fillId="2" borderId="4" xfId="112" applyFont="1" applyFill="1" applyBorder="1" applyAlignment="1">
      <alignment horizontal="center" vertical="center" wrapText="1"/>
    </xf>
    <xf numFmtId="0" fontId="15" fillId="0" borderId="2" xfId="112" quotePrefix="1" applyFont="1" applyBorder="1" applyAlignment="1">
      <alignment horizontal="center" vertical="top" wrapText="1"/>
    </xf>
    <xf numFmtId="0" fontId="15" fillId="0" borderId="14" xfId="112" applyFont="1" applyBorder="1" applyAlignment="1">
      <alignment horizontal="justify" vertical="center" wrapText="1"/>
    </xf>
    <xf numFmtId="0" fontId="17" fillId="0" borderId="15" xfId="112" applyFont="1" applyBorder="1" applyAlignment="1">
      <alignment horizontal="justify" vertical="center" wrapText="1"/>
    </xf>
    <xf numFmtId="0" fontId="17" fillId="0" borderId="15" xfId="112" applyFont="1" applyBorder="1" applyAlignment="1">
      <alignment horizontal="center" vertical="center" wrapText="1"/>
    </xf>
    <xf numFmtId="0" fontId="17" fillId="0" borderId="3" xfId="112" applyFont="1" applyBorder="1" applyAlignment="1">
      <alignment horizontal="center" vertical="center" wrapText="1"/>
    </xf>
    <xf numFmtId="0" fontId="15" fillId="0" borderId="8" xfId="112" applyFont="1" applyBorder="1" applyAlignment="1">
      <alignment horizontal="justify" vertical="center" wrapText="1"/>
    </xf>
    <xf numFmtId="0" fontId="17" fillId="0" borderId="8" xfId="112" applyFont="1" applyBorder="1" applyAlignment="1">
      <alignment horizontal="justify" vertical="center" wrapText="1"/>
    </xf>
    <xf numFmtId="0" fontId="17" fillId="0" borderId="8" xfId="112" applyFont="1" applyBorder="1" applyAlignment="1">
      <alignment horizontal="center" vertical="center" wrapText="1"/>
    </xf>
    <xf numFmtId="0" fontId="17" fillId="0" borderId="4" xfId="112" applyFont="1" applyBorder="1" applyAlignment="1">
      <alignment horizontal="center" vertical="center" wrapText="1"/>
    </xf>
    <xf numFmtId="0" fontId="15" fillId="0" borderId="5" xfId="112" applyFont="1" applyBorder="1" applyAlignment="1">
      <alignment horizontal="justify" vertical="center" wrapText="1"/>
    </xf>
    <xf numFmtId="0" fontId="17" fillId="0" borderId="5" xfId="112" applyFont="1" applyBorder="1" applyAlignment="1">
      <alignment horizontal="justify" vertical="center" wrapText="1"/>
    </xf>
    <xf numFmtId="0" fontId="17" fillId="0" borderId="4" xfId="112" applyFont="1" applyBorder="1" applyAlignment="1">
      <alignment horizontal="justify" vertical="center" wrapText="1"/>
    </xf>
    <xf numFmtId="0" fontId="20" fillId="0" borderId="0" xfId="112" applyFont="1"/>
    <xf numFmtId="0" fontId="14" fillId="0" borderId="0" xfId="112" applyFont="1"/>
    <xf numFmtId="0" fontId="15" fillId="0" borderId="4" xfId="110" applyFont="1" applyBorder="1" applyAlignment="1">
      <alignment horizontal="center" vertical="center"/>
    </xf>
    <xf numFmtId="0" fontId="15" fillId="0" borderId="4" xfId="110" applyFont="1" applyBorder="1" applyAlignment="1">
      <alignment horizontal="center" vertical="center" wrapText="1"/>
    </xf>
    <xf numFmtId="43" fontId="15" fillId="0" borderId="1" xfId="1" quotePrefix="1" applyFont="1" applyBorder="1" applyAlignment="1">
      <alignment horizontal="center" vertical="center"/>
    </xf>
    <xf numFmtId="2" fontId="15" fillId="0" borderId="11" xfId="110" quotePrefix="1" applyNumberFormat="1" applyFont="1" applyBorder="1" applyAlignment="1">
      <alignment horizontal="center" vertical="center"/>
    </xf>
    <xf numFmtId="0" fontId="15" fillId="0" borderId="7" xfId="110" applyFont="1" applyBorder="1" applyAlignment="1">
      <alignment horizontal="center"/>
    </xf>
    <xf numFmtId="2" fontId="17" fillId="0" borderId="7" xfId="110" applyNumberFormat="1" applyFont="1" applyBorder="1"/>
    <xf numFmtId="0" fontId="17" fillId="0" borderId="7" xfId="110" applyFont="1" applyBorder="1"/>
    <xf numFmtId="0" fontId="15" fillId="2" borderId="2" xfId="110" applyFont="1" applyFill="1" applyBorder="1" applyAlignment="1">
      <alignment horizontal="justify" vertical="center" wrapText="1"/>
    </xf>
    <xf numFmtId="0" fontId="15" fillId="2" borderId="1" xfId="110" applyFont="1" applyFill="1" applyBorder="1" applyAlignment="1">
      <alignment horizontal="center" vertical="center" wrapText="1"/>
    </xf>
    <xf numFmtId="0" fontId="15" fillId="2" borderId="3" xfId="110" applyFont="1" applyFill="1" applyBorder="1" applyAlignment="1">
      <alignment horizontal="justify" vertical="center" wrapText="1"/>
    </xf>
    <xf numFmtId="0" fontId="17" fillId="0" borderId="2" xfId="110" applyFont="1" applyBorder="1"/>
    <xf numFmtId="0" fontId="17" fillId="0" borderId="1" xfId="110" applyFont="1" applyBorder="1"/>
    <xf numFmtId="0" fontId="17" fillId="0" borderId="3" xfId="110" applyFont="1" applyBorder="1"/>
    <xf numFmtId="0" fontId="15" fillId="0" borderId="0" xfId="110" applyFont="1"/>
    <xf numFmtId="0" fontId="13" fillId="0" borderId="0" xfId="110" applyFont="1" applyAlignment="1">
      <alignment horizontal="left" vertical="top"/>
    </xf>
    <xf numFmtId="0" fontId="14" fillId="0" borderId="0" xfId="110" applyFont="1" applyAlignment="1">
      <alignment horizontal="left" vertical="top" indent="9"/>
    </xf>
    <xf numFmtId="0" fontId="10" fillId="0" borderId="0" xfId="110" applyFont="1" applyAlignment="1">
      <alignment horizontal="center" vertical="center"/>
    </xf>
    <xf numFmtId="43" fontId="15" fillId="0" borderId="4" xfId="1" applyFont="1" applyBorder="1" applyAlignment="1">
      <alignment horizontal="justify" vertical="center"/>
    </xf>
    <xf numFmtId="0" fontId="17" fillId="0" borderId="12" xfId="110" applyFont="1" applyBorder="1" applyAlignment="1">
      <alignment horizontal="justify" vertical="center"/>
    </xf>
    <xf numFmtId="43" fontId="15" fillId="0" borderId="4" xfId="1" applyFont="1" applyFill="1" applyBorder="1" applyAlignment="1">
      <alignment horizontal="justify"/>
    </xf>
    <xf numFmtId="0" fontId="17" fillId="0" borderId="12" xfId="110" applyFont="1" applyFill="1" applyBorder="1" applyAlignment="1">
      <alignment horizontal="justify" vertical="center"/>
    </xf>
    <xf numFmtId="43" fontId="15" fillId="0" borderId="4" xfId="1" applyFont="1" applyFill="1" applyBorder="1" applyAlignment="1">
      <alignment horizontal="justify" vertical="center"/>
    </xf>
    <xf numFmtId="0" fontId="15" fillId="0" borderId="4" xfId="110" applyFont="1" applyBorder="1" applyAlignment="1">
      <alignment horizontal="justify" vertical="center"/>
    </xf>
    <xf numFmtId="0" fontId="15" fillId="0" borderId="3" xfId="110" applyFont="1" applyBorder="1" applyAlignment="1">
      <alignment horizontal="justify" vertical="center"/>
    </xf>
    <xf numFmtId="0" fontId="15" fillId="0" borderId="3" xfId="110" applyFont="1" applyBorder="1" applyAlignment="1">
      <alignment horizontal="center" vertical="center"/>
    </xf>
    <xf numFmtId="43" fontId="15" fillId="0" borderId="3" xfId="1" applyFont="1" applyBorder="1" applyAlignment="1">
      <alignment horizontal="justify" vertical="center"/>
    </xf>
    <xf numFmtId="0" fontId="17" fillId="0" borderId="11" xfId="110" applyFont="1" applyBorder="1" applyAlignment="1">
      <alignment horizontal="justify" vertical="center"/>
    </xf>
    <xf numFmtId="43" fontId="15" fillId="0" borderId="3" xfId="1" applyFont="1" applyBorder="1" applyAlignment="1">
      <alignment horizontal="center" vertical="center"/>
    </xf>
    <xf numFmtId="0" fontId="17" fillId="0" borderId="11" xfId="110" applyFont="1" applyBorder="1" applyAlignment="1">
      <alignment vertical="center"/>
    </xf>
    <xf numFmtId="0" fontId="17" fillId="0" borderId="0" xfId="110" applyFont="1"/>
    <xf numFmtId="0" fontId="17" fillId="0" borderId="0" xfId="110" applyFont="1" applyAlignment="1">
      <alignment horizontal="center" vertical="center"/>
    </xf>
    <xf numFmtId="43" fontId="17" fillId="0" borderId="0" xfId="1" applyFont="1"/>
    <xf numFmtId="0" fontId="13" fillId="0" borderId="0" xfId="110" applyFont="1" applyAlignment="1">
      <alignment horizontal="center" vertical="center"/>
    </xf>
    <xf numFmtId="43" fontId="13" fillId="0" borderId="0" xfId="1" applyFont="1" applyAlignment="1">
      <alignment horizontal="center" vertical="top"/>
    </xf>
    <xf numFmtId="0" fontId="14" fillId="0" borderId="0" xfId="110" applyFont="1" applyAlignment="1">
      <alignment horizontal="center" vertical="center"/>
    </xf>
    <xf numFmtId="43" fontId="14" fillId="0" borderId="0" xfId="1" applyFont="1" applyAlignment="1">
      <alignment horizontal="center" vertical="top"/>
    </xf>
    <xf numFmtId="0" fontId="11" fillId="0" borderId="0" xfId="110" applyFont="1" applyFill="1" applyBorder="1" applyAlignment="1">
      <alignment horizontal="center" vertical="center" wrapText="1"/>
    </xf>
    <xf numFmtId="0" fontId="17" fillId="0" borderId="1" xfId="110" applyFont="1" applyBorder="1" applyAlignment="1">
      <alignment horizontal="justify" vertical="center"/>
    </xf>
    <xf numFmtId="0" fontId="15" fillId="0" borderId="1" xfId="110" applyFont="1" applyBorder="1" applyAlignment="1">
      <alignment horizontal="center" vertical="center"/>
    </xf>
    <xf numFmtId="0" fontId="17" fillId="0" borderId="3" xfId="110" applyFont="1" applyBorder="1" applyAlignment="1">
      <alignment horizontal="justify" vertical="center"/>
    </xf>
    <xf numFmtId="0" fontId="17" fillId="0" borderId="0" xfId="112" applyFont="1"/>
    <xf numFmtId="0" fontId="15" fillId="0" borderId="5" xfId="112" applyFont="1" applyBorder="1" applyAlignment="1">
      <alignment vertical="center" wrapText="1"/>
    </xf>
    <xf numFmtId="0" fontId="15" fillId="0" borderId="5" xfId="112" applyFont="1" applyBorder="1" applyAlignment="1">
      <alignment horizontal="center" vertical="center" wrapText="1"/>
    </xf>
    <xf numFmtId="0" fontId="15" fillId="0" borderId="4" xfId="112" applyFont="1" applyBorder="1" applyAlignment="1">
      <alignment horizontal="center" vertical="center" wrapText="1"/>
    </xf>
    <xf numFmtId="43" fontId="15" fillId="0" borderId="5" xfId="119" applyFont="1" applyBorder="1" applyAlignment="1">
      <alignment horizontal="center" vertical="center" wrapText="1"/>
    </xf>
    <xf numFmtId="43" fontId="15" fillId="0" borderId="4" xfId="119" applyFont="1" applyBorder="1" applyAlignment="1">
      <alignment horizontal="center" vertical="center" wrapText="1"/>
    </xf>
    <xf numFmtId="43" fontId="15" fillId="0" borderId="5" xfId="119" applyFont="1" applyBorder="1" applyAlignment="1">
      <alignment horizontal="justify" vertical="center" wrapText="1"/>
    </xf>
    <xf numFmtId="43" fontId="11" fillId="0" borderId="0" xfId="1" applyFont="1" applyFill="1" applyBorder="1" applyAlignment="1">
      <alignment horizontal="center" vertical="center" wrapText="1"/>
    </xf>
    <xf numFmtId="0" fontId="15" fillId="2" borderId="4" xfId="110" applyFont="1" applyFill="1" applyBorder="1" applyAlignment="1">
      <alignment horizontal="center" wrapText="1"/>
    </xf>
    <xf numFmtId="43" fontId="15" fillId="2" borderId="4" xfId="1" applyFont="1" applyFill="1" applyBorder="1" applyAlignment="1">
      <alignment horizontal="center" wrapText="1"/>
    </xf>
    <xf numFmtId="0" fontId="15" fillId="0" borderId="1" xfId="110" quotePrefix="1" applyFont="1" applyBorder="1" applyAlignment="1">
      <alignment horizontal="center"/>
    </xf>
    <xf numFmtId="43" fontId="15" fillId="0" borderId="1" xfId="1" quotePrefix="1" applyFont="1" applyBorder="1" applyAlignment="1">
      <alignment horizontal="center"/>
    </xf>
    <xf numFmtId="0" fontId="10" fillId="0" borderId="1" xfId="110" applyFont="1" applyBorder="1"/>
    <xf numFmtId="0" fontId="10" fillId="0" borderId="1" xfId="110" applyFont="1" applyBorder="1" applyAlignment="1">
      <alignment vertical="center"/>
    </xf>
    <xf numFmtId="43" fontId="10" fillId="0" borderId="1" xfId="1" applyFont="1" applyBorder="1" applyAlignment="1">
      <alignment vertical="center"/>
    </xf>
    <xf numFmtId="0" fontId="10" fillId="0" borderId="1" xfId="110" applyFont="1" applyBorder="1" applyAlignment="1">
      <alignment vertical="center" wrapText="1"/>
    </xf>
    <xf numFmtId="43" fontId="10" fillId="0" borderId="1" xfId="1" applyFont="1" applyBorder="1"/>
    <xf numFmtId="0" fontId="12" fillId="0" borderId="1" xfId="110" applyFont="1" applyBorder="1" applyAlignment="1">
      <alignment horizontal="center"/>
    </xf>
    <xf numFmtId="0" fontId="10" fillId="0" borderId="3" xfId="110" applyFont="1" applyBorder="1"/>
    <xf numFmtId="43" fontId="10" fillId="0" borderId="3" xfId="1" applyFont="1" applyBorder="1"/>
    <xf numFmtId="0" fontId="13" fillId="0" borderId="0" xfId="110" applyFont="1"/>
    <xf numFmtId="0" fontId="13" fillId="0" borderId="0" xfId="110" applyFont="1" applyAlignment="1">
      <alignment vertical="top"/>
    </xf>
    <xf numFmtId="0" fontId="14" fillId="0" borderId="0" xfId="110" applyFont="1" applyAlignment="1">
      <alignment vertical="top"/>
    </xf>
    <xf numFmtId="0" fontId="15" fillId="0" borderId="4" xfId="110" quotePrefix="1" applyFont="1" applyBorder="1" applyAlignment="1">
      <alignment horizontal="center" vertical="center"/>
    </xf>
    <xf numFmtId="0" fontId="5" fillId="0" borderId="0" xfId="110"/>
    <xf numFmtId="43" fontId="49" fillId="0" borderId="0" xfId="120" applyFont="1" applyBorder="1" applyAlignment="1">
      <alignment horizontal="center" vertical="center"/>
    </xf>
    <xf numFmtId="170" fontId="49" fillId="0" borderId="0" xfId="120" applyNumberFormat="1" applyFont="1" applyBorder="1" applyAlignment="1">
      <alignment horizontal="center" vertical="center"/>
    </xf>
    <xf numFmtId="169" fontId="49" fillId="0" borderId="29" xfId="120" applyNumberFormat="1" applyFont="1" applyBorder="1" applyAlignment="1">
      <alignment horizontal="center" vertical="center"/>
    </xf>
    <xf numFmtId="43" fontId="10" fillId="0" borderId="0" xfId="110" applyNumberFormat="1" applyFont="1"/>
    <xf numFmtId="0" fontId="46" fillId="0" borderId="28" xfId="121" applyFont="1" applyFill="1" applyBorder="1" applyAlignment="1" applyProtection="1">
      <alignment horizontal="left" vertical="center" indent="1"/>
      <protection locked="0"/>
    </xf>
    <xf numFmtId="43" fontId="50" fillId="0" borderId="0" xfId="120" applyFont="1" applyBorder="1" applyAlignment="1">
      <alignment horizontal="center" vertical="center"/>
    </xf>
    <xf numFmtId="170" fontId="50" fillId="0" borderId="0" xfId="120" applyNumberFormat="1" applyFont="1" applyBorder="1" applyAlignment="1">
      <alignment horizontal="center" vertical="center"/>
    </xf>
    <xf numFmtId="169" fontId="50" fillId="0" borderId="29" xfId="120" applyNumberFormat="1" applyFont="1" applyBorder="1" applyAlignment="1">
      <alignment horizontal="center" vertical="center"/>
    </xf>
    <xf numFmtId="43" fontId="17" fillId="0" borderId="0" xfId="120" applyFont="1" applyBorder="1" applyAlignment="1">
      <alignment horizontal="center" vertical="center"/>
    </xf>
    <xf numFmtId="169" fontId="50" fillId="0" borderId="0" xfId="120" applyNumberFormat="1" applyFont="1" applyBorder="1" applyAlignment="1">
      <alignment horizontal="center" vertical="center"/>
    </xf>
    <xf numFmtId="0" fontId="46" fillId="0" borderId="28" xfId="121" applyFont="1" applyFill="1" applyBorder="1" applyAlignment="1" applyProtection="1">
      <alignment horizontal="left" vertical="center" wrapText="1" indent="1"/>
      <protection locked="0"/>
    </xf>
    <xf numFmtId="169" fontId="49" fillId="0" borderId="0" xfId="120" applyNumberFormat="1" applyFont="1" applyBorder="1" applyAlignment="1">
      <alignment horizontal="center" vertical="center"/>
    </xf>
    <xf numFmtId="43" fontId="15" fillId="0" borderId="0" xfId="120" applyFont="1" applyBorder="1" applyAlignment="1">
      <alignment horizontal="center" vertical="center"/>
    </xf>
    <xf numFmtId="0" fontId="48" fillId="0" borderId="0" xfId="121" applyFont="1" applyFill="1" applyBorder="1" applyAlignment="1" applyProtection="1">
      <alignment horizontal="left" vertical="center"/>
      <protection locked="0"/>
    </xf>
    <xf numFmtId="43" fontId="17" fillId="0" borderId="31" xfId="120" applyFont="1" applyBorder="1" applyAlignment="1">
      <alignment horizontal="center" vertical="center"/>
    </xf>
    <xf numFmtId="43" fontId="17" fillId="0" borderId="32" xfId="120" applyFont="1" applyBorder="1" applyAlignment="1">
      <alignment horizontal="center" vertical="center"/>
    </xf>
    <xf numFmtId="0" fontId="17" fillId="0" borderId="3" xfId="0" applyFont="1" applyBorder="1" applyAlignment="1">
      <alignment vertical="center" wrapText="1"/>
    </xf>
    <xf numFmtId="43" fontId="10" fillId="0" borderId="0" xfId="122" applyFont="1"/>
    <xf numFmtId="0" fontId="16" fillId="0" borderId="0" xfId="110" applyFont="1" applyAlignment="1">
      <alignment horizontal="justify"/>
    </xf>
    <xf numFmtId="0" fontId="15" fillId="2" borderId="2" xfId="110" applyFont="1" applyFill="1" applyBorder="1" applyAlignment="1">
      <alignment horizontal="centerContinuous" vertical="center"/>
    </xf>
    <xf numFmtId="0" fontId="15" fillId="2" borderId="12" xfId="0" applyFont="1" applyFill="1" applyBorder="1" applyAlignment="1">
      <alignment horizontal="center" vertical="center" wrapText="1"/>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3" fillId="0" borderId="15" xfId="0" applyFont="1" applyBorder="1" applyAlignment="1">
      <alignment horizontal="left" vertical="top"/>
    </xf>
    <xf numFmtId="0" fontId="13" fillId="0" borderId="0" xfId="0" applyFont="1" applyBorder="1" applyAlignment="1">
      <alignment horizontal="left" vertical="top"/>
    </xf>
    <xf numFmtId="0" fontId="13" fillId="0" borderId="10" xfId="0" applyFont="1" applyBorder="1" applyAlignment="1">
      <alignment horizontal="left" vertical="top"/>
    </xf>
    <xf numFmtId="0" fontId="14" fillId="0" borderId="14" xfId="0" applyFont="1" applyBorder="1" applyAlignment="1">
      <alignment horizontal="center" vertical="top"/>
    </xf>
    <xf numFmtId="0" fontId="14" fillId="0" borderId="6" xfId="0" applyFont="1" applyBorder="1" applyAlignment="1">
      <alignment horizontal="center" vertical="top"/>
    </xf>
    <xf numFmtId="0" fontId="14" fillId="0" borderId="11" xfId="0" applyFont="1" applyBorder="1" applyAlignment="1">
      <alignment horizontal="center" vertical="top"/>
    </xf>
    <xf numFmtId="0" fontId="13" fillId="0" borderId="14" xfId="0" applyFont="1" applyBorder="1" applyAlignment="1">
      <alignment vertical="top"/>
    </xf>
    <xf numFmtId="0" fontId="13" fillId="0" borderId="6" xfId="0" applyFont="1" applyBorder="1" applyAlignment="1">
      <alignment vertical="top"/>
    </xf>
    <xf numFmtId="0" fontId="13" fillId="0" borderId="11" xfId="0" applyFont="1" applyBorder="1" applyAlignment="1">
      <alignment vertical="top"/>
    </xf>
    <xf numFmtId="0" fontId="10" fillId="0" borderId="3" xfId="110" applyFont="1" applyBorder="1" applyAlignment="1">
      <alignment vertical="center"/>
    </xf>
    <xf numFmtId="0" fontId="10" fillId="0" borderId="3" xfId="110" applyFont="1" applyBorder="1" applyAlignment="1">
      <alignment vertical="center" wrapText="1"/>
    </xf>
    <xf numFmtId="43" fontId="10" fillId="0" borderId="3" xfId="1" applyFont="1" applyBorder="1" applyAlignment="1">
      <alignment vertical="center"/>
    </xf>
    <xf numFmtId="0" fontId="17" fillId="0" borderId="3" xfId="110" applyFont="1" applyBorder="1" applyAlignment="1">
      <alignment vertical="center"/>
    </xf>
    <xf numFmtId="0" fontId="17" fillId="0" borderId="0" xfId="110" applyFont="1" applyFill="1" applyAlignment="1">
      <alignment vertical="center"/>
    </xf>
    <xf numFmtId="0" fontId="15" fillId="0" borderId="1" xfId="110" applyFont="1" applyFill="1" applyBorder="1" applyAlignment="1">
      <alignment horizontal="left" vertical="center" wrapText="1"/>
    </xf>
    <xf numFmtId="0" fontId="17" fillId="0" borderId="1" xfId="110" applyFont="1" applyFill="1" applyBorder="1" applyAlignment="1">
      <alignment vertical="center"/>
    </xf>
    <xf numFmtId="0" fontId="17" fillId="0" borderId="1" xfId="110" applyFont="1" applyBorder="1" applyAlignment="1">
      <alignment vertical="center"/>
    </xf>
    <xf numFmtId="0" fontId="17" fillId="0" borderId="1" xfId="110" applyFont="1" applyFill="1" applyBorder="1" applyAlignment="1">
      <alignment vertical="center" wrapText="1"/>
    </xf>
    <xf numFmtId="0" fontId="64" fillId="0" borderId="1" xfId="110" applyFont="1" applyFill="1" applyBorder="1" applyAlignment="1">
      <alignment vertical="center" wrapText="1"/>
    </xf>
    <xf numFmtId="0" fontId="17" fillId="0" borderId="1" xfId="110" applyFont="1" applyFill="1" applyBorder="1" applyAlignment="1">
      <alignment horizontal="left" vertical="center" wrapText="1"/>
    </xf>
    <xf numFmtId="0" fontId="15" fillId="0" borderId="1" xfId="110" applyFont="1" applyFill="1" applyBorder="1" applyAlignment="1">
      <alignment vertical="center" wrapText="1"/>
    </xf>
    <xf numFmtId="0" fontId="15" fillId="0" borderId="1" xfId="110" applyFont="1" applyFill="1" applyBorder="1" applyAlignment="1">
      <alignment horizontal="left" vertical="center"/>
    </xf>
    <xf numFmtId="0" fontId="17" fillId="0" borderId="3" xfId="110" applyFont="1" applyFill="1" applyBorder="1" applyAlignment="1">
      <alignment vertical="center"/>
    </xf>
    <xf numFmtId="0" fontId="15" fillId="0" borderId="3" xfId="110" applyFont="1" applyFill="1" applyBorder="1" applyAlignment="1">
      <alignment horizontal="left" vertical="center"/>
    </xf>
    <xf numFmtId="0" fontId="15" fillId="0" borderId="3" xfId="110" applyFont="1" applyFill="1" applyBorder="1" applyAlignment="1">
      <alignment horizontal="left" vertical="center" wrapText="1"/>
    </xf>
    <xf numFmtId="0" fontId="17" fillId="0" borderId="3" xfId="110" applyFont="1" applyFill="1" applyBorder="1" applyAlignment="1">
      <alignment vertical="center" wrapText="1"/>
    </xf>
    <xf numFmtId="0" fontId="11" fillId="0" borderId="3" xfId="110" applyFont="1" applyBorder="1" applyAlignment="1">
      <alignment horizontal="center" wrapText="1"/>
    </xf>
    <xf numFmtId="43" fontId="11" fillId="0" borderId="3" xfId="122" quotePrefix="1" applyFont="1" applyBorder="1" applyAlignment="1">
      <alignment horizontal="center"/>
    </xf>
    <xf numFmtId="0" fontId="11" fillId="0" borderId="6" xfId="110" quotePrefix="1" applyFont="1" applyBorder="1" applyAlignment="1">
      <alignment horizontal="center"/>
    </xf>
    <xf numFmtId="0" fontId="23" fillId="0" borderId="11" xfId="110" applyFont="1" applyBorder="1"/>
    <xf numFmtId="0" fontId="11" fillId="0" borderId="1" xfId="110" applyFont="1" applyBorder="1" applyAlignment="1">
      <alignment horizontal="center" vertical="center"/>
    </xf>
    <xf numFmtId="43" fontId="23" fillId="0" borderId="1" xfId="122" applyFont="1" applyBorder="1" applyAlignment="1">
      <alignment vertical="top"/>
    </xf>
    <xf numFmtId="0" fontId="11" fillId="0" borderId="0" xfId="110" applyFont="1" applyBorder="1" applyAlignment="1">
      <alignment horizontal="left" vertical="center"/>
    </xf>
    <xf numFmtId="0" fontId="23" fillId="0" borderId="10" xfId="0" applyFont="1" applyFill="1" applyBorder="1" applyAlignment="1">
      <alignment horizontal="justify" vertical="top"/>
    </xf>
    <xf numFmtId="0" fontId="11" fillId="0" borderId="3" xfId="110" applyFont="1" applyBorder="1" applyAlignment="1">
      <alignment horizontal="center" vertical="top"/>
    </xf>
    <xf numFmtId="43" fontId="23" fillId="0" borderId="3" xfId="122" applyFont="1" applyBorder="1" applyAlignment="1">
      <alignment vertical="top"/>
    </xf>
    <xf numFmtId="0" fontId="11" fillId="0" borderId="6" xfId="110" applyFont="1" applyBorder="1" applyAlignment="1">
      <alignment horizontal="left" vertical="center"/>
    </xf>
    <xf numFmtId="0" fontId="23" fillId="0" borderId="11" xfId="110" applyFont="1" applyBorder="1" applyAlignment="1">
      <alignment horizontal="justify" vertical="top"/>
    </xf>
    <xf numFmtId="0" fontId="11" fillId="0" borderId="1" xfId="110" applyFont="1" applyBorder="1" applyAlignment="1">
      <alignment horizontal="center" vertical="top"/>
    </xf>
    <xf numFmtId="0" fontId="11" fillId="0" borderId="4" xfId="110" applyFont="1" applyBorder="1" applyAlignment="1">
      <alignment horizontal="center" vertical="center" wrapText="1"/>
    </xf>
    <xf numFmtId="43" fontId="23" fillId="0" borderId="4" xfId="122" applyFont="1" applyBorder="1" applyAlignment="1">
      <alignment vertical="top"/>
    </xf>
    <xf numFmtId="0" fontId="11" fillId="0" borderId="7" xfId="110" applyFont="1" applyBorder="1" applyAlignment="1">
      <alignment horizontal="center" vertical="center"/>
    </xf>
    <xf numFmtId="0" fontId="23" fillId="0" borderId="12" xfId="110" applyFont="1" applyBorder="1" applyAlignment="1">
      <alignment horizontal="justify" vertical="top"/>
    </xf>
    <xf numFmtId="0" fontId="11" fillId="0" borderId="1" xfId="110" applyFont="1" applyBorder="1" applyAlignment="1">
      <alignment horizontal="center" vertical="center" wrapText="1"/>
    </xf>
    <xf numFmtId="0" fontId="23" fillId="0" borderId="10" xfId="110" applyFont="1" applyBorder="1" applyAlignment="1">
      <alignment horizontal="justify" vertical="top"/>
    </xf>
    <xf numFmtId="0" fontId="11" fillId="0" borderId="3" xfId="110" applyFont="1" applyBorder="1" applyAlignment="1">
      <alignment horizontal="center" vertical="center" wrapText="1"/>
    </xf>
    <xf numFmtId="0" fontId="11" fillId="0" borderId="0" xfId="110" applyFont="1" applyBorder="1" applyAlignment="1">
      <alignment horizontal="center" vertical="center"/>
    </xf>
    <xf numFmtId="0" fontId="11" fillId="0" borderId="5" xfId="110" applyFont="1" applyBorder="1" applyAlignment="1">
      <alignment horizontal="center" vertical="center" wrapText="1"/>
    </xf>
    <xf numFmtId="43" fontId="23" fillId="0" borderId="4" xfId="122" applyFont="1" applyBorder="1"/>
    <xf numFmtId="0" fontId="23" fillId="0" borderId="7" xfId="110" applyFont="1" applyBorder="1"/>
    <xf numFmtId="49" fontId="13" fillId="2" borderId="14" xfId="0" applyNumberFormat="1" applyFont="1" applyFill="1" applyBorder="1" applyAlignment="1">
      <alignment horizontal="center" vertical="top" wrapText="1"/>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56" fillId="0" borderId="0" xfId="0" applyFont="1" applyAlignment="1">
      <alignment horizontal="center" vertical="center" wrapText="1"/>
    </xf>
    <xf numFmtId="0" fontId="56" fillId="0" borderId="0" xfId="0" applyFont="1" applyAlignment="1">
      <alignment horizontal="center"/>
    </xf>
    <xf numFmtId="0" fontId="60" fillId="0" borderId="13" xfId="0" applyFont="1" applyBorder="1" applyAlignment="1">
      <alignment horizontal="left" vertical="center"/>
    </xf>
    <xf numFmtId="0" fontId="60" fillId="0" borderId="0" xfId="0" applyFont="1" applyAlignment="1">
      <alignment horizontal="left"/>
    </xf>
    <xf numFmtId="0" fontId="61" fillId="0" borderId="0" xfId="0" applyFont="1" applyAlignment="1">
      <alignment horizontal="left"/>
    </xf>
    <xf numFmtId="0" fontId="11" fillId="0" borderId="0" xfId="0" applyFont="1" applyAlignment="1">
      <alignment horizontal="right" vertical="center"/>
    </xf>
    <xf numFmtId="0" fontId="15" fillId="2" borderId="2" xfId="110" applyFont="1" applyFill="1" applyBorder="1" applyAlignment="1">
      <alignment horizontal="center" vertical="center" wrapText="1"/>
    </xf>
    <xf numFmtId="0" fontId="15" fillId="2" borderId="3" xfId="110" applyFont="1" applyFill="1" applyBorder="1" applyAlignment="1">
      <alignment horizontal="center" vertical="center" wrapText="1"/>
    </xf>
    <xf numFmtId="0" fontId="11" fillId="2" borderId="5" xfId="110" applyFont="1" applyFill="1" applyBorder="1" applyAlignment="1">
      <alignment horizontal="center" vertical="center" wrapText="1"/>
    </xf>
    <xf numFmtId="0" fontId="11" fillId="2" borderId="7" xfId="110" applyFont="1" applyFill="1" applyBorder="1" applyAlignment="1">
      <alignment horizontal="center" vertical="center" wrapText="1"/>
    </xf>
    <xf numFmtId="0" fontId="11" fillId="2" borderId="12" xfId="110" applyFont="1" applyFill="1" applyBorder="1" applyAlignment="1">
      <alignment horizontal="center" vertical="center" wrapText="1"/>
    </xf>
    <xf numFmtId="0" fontId="13" fillId="0" borderId="5" xfId="110" applyFont="1" applyBorder="1" applyAlignment="1">
      <alignment horizontal="justify" vertical="center"/>
    </xf>
    <xf numFmtId="0" fontId="13" fillId="0" borderId="7" xfId="110" applyFont="1" applyBorder="1" applyAlignment="1">
      <alignment horizontal="justify" vertical="center"/>
    </xf>
    <xf numFmtId="0" fontId="13" fillId="0" borderId="12" xfId="110" applyFont="1" applyBorder="1" applyAlignment="1">
      <alignment horizontal="justify" vertical="center"/>
    </xf>
    <xf numFmtId="0" fontId="15" fillId="2" borderId="8" xfId="110" applyFont="1" applyFill="1" applyBorder="1" applyAlignment="1">
      <alignment horizontal="justify" vertical="center" wrapText="1"/>
    </xf>
    <xf numFmtId="0" fontId="15" fillId="2" borderId="9" xfId="110" applyFont="1" applyFill="1" applyBorder="1" applyAlignment="1">
      <alignment horizontal="justify" vertical="center" wrapText="1"/>
    </xf>
    <xf numFmtId="0" fontId="15" fillId="2" borderId="14" xfId="110" applyFont="1" applyFill="1" applyBorder="1" applyAlignment="1">
      <alignment horizontal="justify" vertical="center" wrapText="1"/>
    </xf>
    <xf numFmtId="0" fontId="15" fillId="2" borderId="11" xfId="110" applyFont="1" applyFill="1" applyBorder="1" applyAlignment="1">
      <alignment horizontal="justify" vertical="center" wrapText="1"/>
    </xf>
    <xf numFmtId="0" fontId="15" fillId="2" borderId="5" xfId="110" applyFont="1" applyFill="1" applyBorder="1" applyAlignment="1">
      <alignment horizontal="center" vertical="center"/>
    </xf>
    <xf numFmtId="0" fontId="15" fillId="2" borderId="7" xfId="110" applyFont="1" applyFill="1" applyBorder="1" applyAlignment="1">
      <alignment horizontal="center" vertical="center"/>
    </xf>
    <xf numFmtId="0" fontId="15" fillId="2" borderId="12" xfId="110" applyFont="1" applyFill="1" applyBorder="1" applyAlignment="1">
      <alignment horizontal="center" vertical="center"/>
    </xf>
    <xf numFmtId="0" fontId="15"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0" borderId="5" xfId="0" applyFont="1" applyBorder="1" applyAlignment="1">
      <alignment horizontal="justify" vertical="center"/>
    </xf>
    <xf numFmtId="0" fontId="13" fillId="0" borderId="7" xfId="0" applyFont="1" applyBorder="1" applyAlignment="1">
      <alignment horizontal="justify" vertical="center"/>
    </xf>
    <xf numFmtId="0" fontId="13" fillId="0" borderId="12" xfId="0" applyFont="1" applyBorder="1" applyAlignment="1">
      <alignment horizontal="justify" vertical="center"/>
    </xf>
    <xf numFmtId="0" fontId="15" fillId="2" borderId="5"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justify" vertical="center" wrapText="1"/>
    </xf>
    <xf numFmtId="0" fontId="15" fillId="2" borderId="9" xfId="0" applyFont="1" applyFill="1" applyBorder="1" applyAlignment="1">
      <alignment horizontal="justify" vertical="center" wrapText="1"/>
    </xf>
    <xf numFmtId="0" fontId="15" fillId="2" borderId="14" xfId="0" applyFont="1" applyFill="1" applyBorder="1" applyAlignment="1">
      <alignment horizontal="justify" vertical="center" wrapText="1"/>
    </xf>
    <xf numFmtId="0" fontId="15" fillId="2" borderId="11" xfId="0" applyFont="1" applyFill="1" applyBorder="1" applyAlignment="1">
      <alignment horizontal="justify"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2" borderId="8" xfId="8" applyFont="1" applyFill="1" applyBorder="1" applyAlignment="1">
      <alignment horizontal="center" vertical="center" wrapText="1"/>
    </xf>
    <xf numFmtId="0" fontId="11" fillId="2" borderId="13" xfId="8" applyFont="1" applyFill="1" applyBorder="1" applyAlignment="1">
      <alignment horizontal="center" vertical="center" wrapText="1"/>
    </xf>
    <xf numFmtId="0" fontId="11" fillId="2" borderId="9" xfId="8" applyFont="1" applyFill="1" applyBorder="1" applyAlignment="1">
      <alignment horizontal="center" vertical="center" wrapText="1"/>
    </xf>
    <xf numFmtId="0" fontId="11" fillId="2" borderId="14" xfId="8" applyFont="1" applyFill="1" applyBorder="1" applyAlignment="1">
      <alignment horizontal="center" vertical="center" wrapText="1"/>
    </xf>
    <xf numFmtId="0" fontId="11" fillId="2" borderId="6" xfId="8" applyFont="1" applyFill="1" applyBorder="1" applyAlignment="1">
      <alignment horizontal="center" vertical="center" wrapText="1"/>
    </xf>
    <xf numFmtId="0" fontId="11" fillId="2" borderId="11" xfId="8" applyFont="1" applyFill="1" applyBorder="1" applyAlignment="1">
      <alignment horizontal="center" vertical="center" wrapText="1"/>
    </xf>
    <xf numFmtId="0" fontId="13"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3" fillId="0" borderId="5" xfId="8" applyFont="1" applyBorder="1" applyAlignment="1">
      <alignment horizontal="justify" vertical="center"/>
    </xf>
    <xf numFmtId="0" fontId="13" fillId="0" borderId="7" xfId="8" applyFont="1" applyBorder="1" applyAlignment="1">
      <alignment horizontal="justify" vertical="center"/>
    </xf>
    <xf numFmtId="0" fontId="13" fillId="0" borderId="12" xfId="8" applyFont="1" applyBorder="1" applyAlignment="1">
      <alignment horizontal="justify" vertical="center"/>
    </xf>
    <xf numFmtId="0" fontId="13" fillId="2" borderId="2" xfId="8" applyFont="1" applyFill="1" applyBorder="1" applyAlignment="1">
      <alignment horizontal="center" vertical="center"/>
    </xf>
    <xf numFmtId="0" fontId="13" fillId="2" borderId="1" xfId="8" applyFont="1" applyFill="1" applyBorder="1" applyAlignment="1">
      <alignment horizontal="center" vertical="center"/>
    </xf>
    <xf numFmtId="0" fontId="13" fillId="2" borderId="3" xfId="8" applyFont="1" applyFill="1" applyBorder="1" applyAlignment="1">
      <alignment horizontal="center" vertical="center"/>
    </xf>
    <xf numFmtId="0" fontId="13" fillId="2" borderId="5" xfId="8" applyFont="1" applyFill="1" applyBorder="1" applyAlignment="1">
      <alignment horizontal="center" vertical="center" wrapText="1"/>
    </xf>
    <xf numFmtId="0" fontId="13" fillId="2" borderId="7"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5" fillId="0" borderId="14" xfId="110" quotePrefix="1" applyFont="1" applyBorder="1" applyAlignment="1">
      <alignment horizontal="justify" vertical="center"/>
    </xf>
    <xf numFmtId="0" fontId="15" fillId="0" borderId="6" xfId="110" quotePrefix="1" applyFont="1" applyBorder="1" applyAlignment="1">
      <alignment horizontal="justify" vertical="center"/>
    </xf>
    <xf numFmtId="0" fontId="15" fillId="0" borderId="11" xfId="110" quotePrefix="1" applyFont="1" applyBorder="1" applyAlignment="1">
      <alignment horizontal="justify" vertical="center"/>
    </xf>
    <xf numFmtId="0" fontId="15" fillId="2" borderId="5" xfId="110" applyFont="1" applyFill="1" applyBorder="1" applyAlignment="1">
      <alignment horizontal="justify" vertical="center" wrapText="1"/>
    </xf>
    <xf numFmtId="0" fontId="15" fillId="2" borderId="7" xfId="110" applyFont="1" applyFill="1" applyBorder="1" applyAlignment="1">
      <alignment horizontal="justify" vertical="center" wrapText="1"/>
    </xf>
    <xf numFmtId="0" fontId="15" fillId="2" borderId="12" xfId="110" applyFont="1" applyFill="1" applyBorder="1" applyAlignment="1">
      <alignment horizontal="justify" vertical="center" wrapText="1"/>
    </xf>
    <xf numFmtId="0" fontId="62" fillId="0" borderId="15" xfId="110" applyFont="1" applyBorder="1" applyAlignment="1">
      <alignment horizontal="left" vertical="center" wrapText="1"/>
    </xf>
    <xf numFmtId="0" fontId="62" fillId="0" borderId="0" xfId="110" quotePrefix="1" applyFont="1" applyBorder="1" applyAlignment="1">
      <alignment horizontal="left" vertical="center"/>
    </xf>
    <xf numFmtId="0" fontId="62" fillId="0" borderId="10" xfId="110" quotePrefix="1" applyFont="1" applyBorder="1" applyAlignment="1">
      <alignment horizontal="left" vertical="center"/>
    </xf>
    <xf numFmtId="0" fontId="62" fillId="0" borderId="0" xfId="110" quotePrefix="1" applyFont="1" applyBorder="1" applyAlignment="1">
      <alignment horizontal="left" vertical="center" wrapText="1"/>
    </xf>
    <xf numFmtId="0" fontId="62" fillId="0" borderId="10" xfId="110" quotePrefix="1" applyFont="1" applyBorder="1" applyAlignment="1">
      <alignment horizontal="left" vertical="center" wrapText="1"/>
    </xf>
    <xf numFmtId="0" fontId="62" fillId="0" borderId="15" xfId="110" quotePrefix="1" applyFont="1" applyBorder="1" applyAlignment="1">
      <alignment horizontal="left" vertical="center" wrapText="1"/>
    </xf>
    <xf numFmtId="0" fontId="15" fillId="0" borderId="15" xfId="110" quotePrefix="1" applyFont="1" applyBorder="1" applyAlignment="1">
      <alignment horizontal="justify" vertical="center"/>
    </xf>
    <xf numFmtId="0" fontId="15" fillId="0" borderId="0" xfId="110" quotePrefix="1" applyFont="1" applyBorder="1" applyAlignment="1">
      <alignment horizontal="justify" vertical="center"/>
    </xf>
    <xf numFmtId="0" fontId="15" fillId="0" borderId="10" xfId="110" quotePrefix="1" applyFont="1" applyBorder="1" applyAlignment="1">
      <alignment horizontal="justify" vertical="center"/>
    </xf>
    <xf numFmtId="0" fontId="62" fillId="0" borderId="15" xfId="110" quotePrefix="1" applyFont="1" applyBorder="1" applyAlignment="1">
      <alignment horizontal="justify" vertical="center"/>
    </xf>
    <xf numFmtId="0" fontId="62" fillId="0" borderId="0" xfId="110" quotePrefix="1" applyFont="1" applyBorder="1" applyAlignment="1">
      <alignment horizontal="justify" vertical="center"/>
    </xf>
    <xf numFmtId="0" fontId="62" fillId="0" borderId="10" xfId="110" quotePrefix="1" applyFont="1" applyBorder="1" applyAlignment="1">
      <alignment horizontal="justify" vertical="center"/>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3" fillId="0" borderId="15" xfId="0" applyFont="1" applyBorder="1" applyAlignment="1">
      <alignment horizontal="left" vertical="top" wrapText="1"/>
    </xf>
    <xf numFmtId="0" fontId="13" fillId="0" borderId="0" xfId="0" applyFont="1" applyBorder="1" applyAlignment="1">
      <alignment horizontal="left" vertical="top" wrapText="1"/>
    </xf>
    <xf numFmtId="0" fontId="13" fillId="0" borderId="10" xfId="0" applyFont="1" applyBorder="1" applyAlignment="1">
      <alignment horizontal="left" vertical="top" wrapText="1"/>
    </xf>
    <xf numFmtId="0" fontId="15" fillId="2" borderId="8"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3" fillId="0" borderId="15" xfId="0" applyFont="1" applyBorder="1" applyAlignment="1">
      <alignment horizontal="left" vertical="top"/>
    </xf>
    <xf numFmtId="0" fontId="13" fillId="0" borderId="0" xfId="0" applyFont="1" applyBorder="1" applyAlignment="1">
      <alignment horizontal="left" vertical="top"/>
    </xf>
    <xf numFmtId="0" fontId="13" fillId="0" borderId="10" xfId="0" applyFont="1" applyBorder="1" applyAlignment="1">
      <alignment horizontal="left" vertical="top"/>
    </xf>
    <xf numFmtId="0" fontId="14" fillId="0" borderId="8" xfId="0" applyFont="1" applyBorder="1" applyAlignment="1">
      <alignment horizontal="center" vertical="top"/>
    </xf>
    <xf numFmtId="0" fontId="14" fillId="0" borderId="13" xfId="0" applyFont="1" applyBorder="1" applyAlignment="1">
      <alignment horizontal="center" vertical="top"/>
    </xf>
    <xf numFmtId="0" fontId="14" fillId="0" borderId="9" xfId="0" applyFont="1" applyBorder="1" applyAlignment="1">
      <alignment horizontal="center" vertical="top"/>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2" fillId="0" borderId="0" xfId="0" applyFont="1" applyAlignment="1">
      <alignment horizontal="center"/>
    </xf>
    <xf numFmtId="0" fontId="12" fillId="0" borderId="0" xfId="0" applyFont="1" applyBorder="1" applyAlignment="1">
      <alignment horizontal="center"/>
    </xf>
    <xf numFmtId="0" fontId="14" fillId="0" borderId="14" xfId="0" applyFont="1" applyBorder="1" applyAlignment="1">
      <alignment horizontal="center" vertical="top"/>
    </xf>
    <xf numFmtId="0" fontId="14" fillId="0" borderId="6" xfId="0" applyFont="1" applyBorder="1" applyAlignment="1">
      <alignment horizontal="center" vertical="top"/>
    </xf>
    <xf numFmtId="0" fontId="14" fillId="0" borderId="11" xfId="0" applyFont="1" applyBorder="1" applyAlignment="1">
      <alignment horizontal="center" vertical="top"/>
    </xf>
    <xf numFmtId="0" fontId="13" fillId="0" borderId="15" xfId="0" applyFont="1" applyFill="1" applyBorder="1" applyAlignment="1">
      <alignment vertical="top"/>
    </xf>
    <xf numFmtId="0" fontId="13" fillId="0" borderId="0" xfId="0" applyFont="1" applyFill="1" applyBorder="1" applyAlignment="1">
      <alignment vertical="top"/>
    </xf>
    <xf numFmtId="0" fontId="13" fillId="0" borderId="10" xfId="0" applyFont="1" applyFill="1" applyBorder="1" applyAlignment="1">
      <alignment vertical="top"/>
    </xf>
    <xf numFmtId="0" fontId="15" fillId="36" borderId="2"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5" fillId="36" borderId="8" xfId="0" applyFont="1" applyFill="1" applyBorder="1" applyAlignment="1">
      <alignment horizontal="center" vertical="center" wrapText="1"/>
    </xf>
    <xf numFmtId="0" fontId="15" fillId="36" borderId="14" xfId="0" applyFont="1" applyFill="1" applyBorder="1" applyAlignment="1">
      <alignment horizontal="center" vertical="center" wrapText="1"/>
    </xf>
    <xf numFmtId="0" fontId="15" fillId="36" borderId="5" xfId="0" applyFont="1" applyFill="1" applyBorder="1" applyAlignment="1">
      <alignment horizontal="center" vertical="center" wrapText="1"/>
    </xf>
    <xf numFmtId="0" fontId="15" fillId="36" borderId="7" xfId="0" applyFont="1" applyFill="1" applyBorder="1" applyAlignment="1">
      <alignment horizontal="center" vertical="center" wrapText="1"/>
    </xf>
    <xf numFmtId="0" fontId="15" fillId="36" borderId="12" xfId="0" applyFont="1" applyFill="1" applyBorder="1" applyAlignment="1">
      <alignment horizontal="center" vertical="center" wrapText="1"/>
    </xf>
    <xf numFmtId="0" fontId="13" fillId="0" borderId="1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4" xfId="0" applyFont="1" applyBorder="1" applyAlignment="1">
      <alignment vertical="top"/>
    </xf>
    <xf numFmtId="0" fontId="13" fillId="0" borderId="6" xfId="0" applyFont="1" applyBorder="1" applyAlignment="1">
      <alignment vertical="top"/>
    </xf>
    <xf numFmtId="0" fontId="13" fillId="0" borderId="11" xfId="0" applyFont="1" applyBorder="1" applyAlignment="1">
      <alignment vertical="top"/>
    </xf>
    <xf numFmtId="0" fontId="13" fillId="0" borderId="15"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12" fillId="0" borderId="0" xfId="110" applyFont="1" applyBorder="1" applyAlignment="1">
      <alignment horizontal="left"/>
    </xf>
    <xf numFmtId="0" fontId="12" fillId="0" borderId="0" xfId="110" applyFont="1" applyBorder="1" applyAlignment="1">
      <alignment horizontal="center"/>
    </xf>
    <xf numFmtId="0" fontId="17" fillId="0" borderId="13" xfId="110" applyFont="1" applyBorder="1" applyAlignment="1"/>
    <xf numFmtId="0" fontId="24" fillId="2" borderId="8" xfId="110" applyFont="1" applyFill="1" applyBorder="1" applyAlignment="1">
      <alignment horizontal="center" vertical="center" wrapText="1"/>
    </xf>
    <xf numFmtId="0" fontId="24" fillId="2" borderId="13" xfId="110" applyFont="1" applyFill="1" applyBorder="1" applyAlignment="1">
      <alignment horizontal="center" vertical="center" wrapText="1"/>
    </xf>
    <xf numFmtId="0" fontId="24" fillId="2" borderId="9" xfId="110" applyFont="1" applyFill="1" applyBorder="1" applyAlignment="1">
      <alignment horizontal="center" vertical="center" wrapText="1"/>
    </xf>
    <xf numFmtId="0" fontId="24" fillId="2" borderId="14" xfId="110" applyFont="1" applyFill="1" applyBorder="1" applyAlignment="1">
      <alignment horizontal="center" vertical="center" wrapText="1"/>
    </xf>
    <xf numFmtId="0" fontId="24" fillId="2" borderId="6" xfId="110" applyFont="1" applyFill="1" applyBorder="1" applyAlignment="1">
      <alignment horizontal="center" vertical="center" wrapText="1"/>
    </xf>
    <xf numFmtId="0" fontId="24" fillId="2" borderId="11" xfId="110" applyFont="1" applyFill="1" applyBorder="1" applyAlignment="1">
      <alignment horizontal="center" vertical="center" wrapText="1"/>
    </xf>
    <xf numFmtId="0" fontId="13" fillId="2" borderId="2" xfId="110" applyFont="1" applyFill="1" applyBorder="1" applyAlignment="1">
      <alignment horizontal="center" vertical="center" wrapText="1"/>
    </xf>
    <xf numFmtId="0" fontId="14" fillId="2" borderId="1" xfId="110" applyFont="1" applyFill="1" applyBorder="1" applyAlignment="1">
      <alignment horizontal="center" vertical="center" wrapText="1"/>
    </xf>
    <xf numFmtId="0" fontId="13" fillId="2" borderId="3" xfId="110" applyFont="1" applyFill="1" applyBorder="1" applyAlignment="1">
      <alignment horizontal="center" vertical="center" wrapText="1"/>
    </xf>
    <xf numFmtId="0" fontId="13" fillId="2" borderId="8" xfId="110" applyFont="1" applyFill="1" applyBorder="1" applyAlignment="1">
      <alignment horizontal="center" vertical="center" wrapText="1"/>
    </xf>
    <xf numFmtId="0" fontId="13" fillId="2" borderId="13" xfId="110" applyFont="1" applyFill="1" applyBorder="1" applyAlignment="1">
      <alignment horizontal="center" vertical="center" wrapText="1"/>
    </xf>
    <xf numFmtId="0" fontId="13" fillId="2" borderId="9" xfId="110" applyFont="1" applyFill="1" applyBorder="1" applyAlignment="1">
      <alignment horizontal="center" vertical="center" wrapText="1"/>
    </xf>
    <xf numFmtId="0" fontId="13" fillId="2" borderId="5" xfId="110" applyFont="1" applyFill="1" applyBorder="1" applyAlignment="1">
      <alignment horizontal="center" vertical="center" wrapText="1"/>
    </xf>
    <xf numFmtId="0" fontId="13" fillId="2" borderId="7" xfId="110" applyFont="1" applyFill="1" applyBorder="1" applyAlignment="1">
      <alignment horizontal="center" vertical="center" wrapText="1"/>
    </xf>
    <xf numFmtId="0" fontId="13" fillId="2" borderId="12" xfId="110" applyFont="1" applyFill="1" applyBorder="1" applyAlignment="1">
      <alignment horizontal="center" vertical="center" wrapText="1"/>
    </xf>
    <xf numFmtId="0" fontId="13" fillId="2" borderId="1" xfId="110" applyFont="1" applyFill="1" applyBorder="1" applyAlignment="1">
      <alignment horizontal="center" vertical="center" wrapText="1"/>
    </xf>
    <xf numFmtId="0" fontId="54" fillId="2" borderId="4" xfId="117" applyFont="1" applyFill="1" applyBorder="1" applyAlignment="1">
      <alignment horizontal="center" vertical="center"/>
    </xf>
    <xf numFmtId="0" fontId="13" fillId="0" borderId="5" xfId="110" applyFont="1" applyFill="1" applyBorder="1" applyAlignment="1">
      <alignment horizontal="left" vertical="center" wrapText="1"/>
    </xf>
    <xf numFmtId="0" fontId="13" fillId="0" borderId="7" xfId="110" applyFont="1" applyFill="1" applyBorder="1" applyAlignment="1">
      <alignment horizontal="left" vertical="center" wrapText="1"/>
    </xf>
    <xf numFmtId="0" fontId="53" fillId="2" borderId="4" xfId="117" applyFont="1" applyFill="1" applyBorder="1" applyAlignment="1">
      <alignment horizontal="center" vertical="center" wrapText="1"/>
    </xf>
    <xf numFmtId="0" fontId="53" fillId="2" borderId="2" xfId="117" applyFont="1" applyFill="1" applyBorder="1" applyAlignment="1">
      <alignment horizontal="center" vertical="center" wrapText="1"/>
    </xf>
    <xf numFmtId="0" fontId="53" fillId="2" borderId="3" xfId="117" applyFont="1" applyFill="1" applyBorder="1" applyAlignment="1">
      <alignment horizontal="center" vertical="center" wrapText="1"/>
    </xf>
    <xf numFmtId="43" fontId="53" fillId="2" borderId="5" xfId="1" applyFont="1" applyFill="1" applyBorder="1" applyAlignment="1">
      <alignment horizontal="center" vertical="center" wrapText="1"/>
    </xf>
    <xf numFmtId="43" fontId="53" fillId="2" borderId="7" xfId="1" applyFont="1" applyFill="1" applyBorder="1" applyAlignment="1">
      <alignment horizontal="center" vertical="center" wrapText="1"/>
    </xf>
    <xf numFmtId="0" fontId="24" fillId="2" borderId="5" xfId="110" applyFont="1" applyFill="1" applyBorder="1" applyAlignment="1">
      <alignment horizontal="center" vertical="center" wrapText="1"/>
    </xf>
    <xf numFmtId="0" fontId="24" fillId="2" borderId="7" xfId="110" applyFont="1" applyFill="1" applyBorder="1" applyAlignment="1">
      <alignment horizontal="center" vertical="center" wrapText="1"/>
    </xf>
    <xf numFmtId="0" fontId="24" fillId="2" borderId="12" xfId="110" applyFont="1" applyFill="1" applyBorder="1" applyAlignment="1">
      <alignment horizontal="center" vertical="center" wrapText="1"/>
    </xf>
    <xf numFmtId="0" fontId="13" fillId="0" borderId="5" xfId="110" applyFont="1" applyBorder="1" applyAlignment="1">
      <alignment horizontal="left" vertical="center"/>
    </xf>
    <xf numFmtId="0" fontId="13" fillId="0" borderId="7" xfId="110" applyFont="1" applyBorder="1" applyAlignment="1">
      <alignment horizontal="left" vertical="center"/>
    </xf>
    <xf numFmtId="0" fontId="13" fillId="0" borderId="12" xfId="110" applyFont="1" applyBorder="1" applyAlignment="1">
      <alignment horizontal="left" vertical="center"/>
    </xf>
    <xf numFmtId="0" fontId="13" fillId="0" borderId="5" xfId="112" applyFont="1" applyBorder="1" applyAlignment="1">
      <alignment horizontal="left" vertical="center"/>
    </xf>
    <xf numFmtId="0" fontId="13" fillId="0" borderId="7" xfId="112" applyFont="1" applyBorder="1" applyAlignment="1">
      <alignment horizontal="left" vertical="center"/>
    </xf>
    <xf numFmtId="0" fontId="13" fillId="0" borderId="12" xfId="112" applyFont="1" applyBorder="1" applyAlignment="1">
      <alignment horizontal="left" vertical="center"/>
    </xf>
    <xf numFmtId="0" fontId="15" fillId="2" borderId="5" xfId="112" applyFont="1" applyFill="1" applyBorder="1" applyAlignment="1">
      <alignment horizontal="left" vertical="center" wrapText="1"/>
    </xf>
    <xf numFmtId="0" fontId="15" fillId="2" borderId="7" xfId="112" applyFont="1" applyFill="1" applyBorder="1" applyAlignment="1">
      <alignment horizontal="left" vertical="center" wrapText="1"/>
    </xf>
    <xf numFmtId="0" fontId="15" fillId="2" borderId="12" xfId="112" applyFont="1" applyFill="1" applyBorder="1" applyAlignment="1">
      <alignment horizontal="left" vertical="center" wrapText="1"/>
    </xf>
    <xf numFmtId="0" fontId="15" fillId="0" borderId="2" xfId="110" applyFont="1" applyBorder="1" applyAlignment="1">
      <alignment horizontal="center"/>
    </xf>
    <xf numFmtId="0" fontId="15" fillId="0" borderId="1" xfId="110" applyFont="1" applyBorder="1" applyAlignment="1">
      <alignment horizontal="center"/>
    </xf>
    <xf numFmtId="0" fontId="15" fillId="0" borderId="3" xfId="110" applyFont="1" applyBorder="1" applyAlignment="1">
      <alignment horizontal="center"/>
    </xf>
    <xf numFmtId="0" fontId="17" fillId="0" borderId="2" xfId="110" applyFont="1" applyBorder="1" applyAlignment="1">
      <alignment horizontal="center"/>
    </xf>
    <xf numFmtId="0" fontId="17" fillId="0" borderId="1" xfId="110" applyFont="1" applyBorder="1" applyAlignment="1">
      <alignment horizontal="center"/>
    </xf>
    <xf numFmtId="0" fontId="17" fillId="0" borderId="3" xfId="110" applyFont="1" applyBorder="1" applyAlignment="1">
      <alignment horizontal="center"/>
    </xf>
    <xf numFmtId="0" fontId="15" fillId="0" borderId="2" xfId="110" quotePrefix="1" applyFont="1" applyBorder="1" applyAlignment="1">
      <alignment horizontal="center" vertical="top"/>
    </xf>
    <xf numFmtId="0" fontId="15" fillId="0" borderId="1" xfId="110" quotePrefix="1" applyFont="1" applyBorder="1" applyAlignment="1">
      <alignment horizontal="center" vertical="top"/>
    </xf>
    <xf numFmtId="0" fontId="15" fillId="0" borderId="3" xfId="110" quotePrefix="1" applyFont="1" applyBorder="1" applyAlignment="1">
      <alignment horizontal="center" vertical="top"/>
    </xf>
    <xf numFmtId="43" fontId="15" fillId="0" borderId="5" xfId="1" quotePrefix="1" applyFont="1" applyBorder="1" applyAlignment="1">
      <alignment horizontal="center" vertical="center"/>
    </xf>
    <xf numFmtId="43" fontId="15" fillId="0" borderId="12" xfId="1" quotePrefix="1" applyFont="1" applyBorder="1" applyAlignment="1">
      <alignment horizontal="center" vertical="center"/>
    </xf>
    <xf numFmtId="43" fontId="15" fillId="0" borderId="14" xfId="1" quotePrefix="1" applyFont="1" applyBorder="1" applyAlignment="1">
      <alignment horizontal="center" vertical="center"/>
    </xf>
    <xf numFmtId="43" fontId="15" fillId="0" borderId="11" xfId="1" quotePrefix="1" applyFont="1" applyBorder="1" applyAlignment="1">
      <alignment horizontal="center" vertical="center"/>
    </xf>
    <xf numFmtId="0" fontId="15" fillId="2" borderId="1" xfId="110" applyFont="1" applyFill="1" applyBorder="1" applyAlignment="1">
      <alignment horizontal="center" vertical="center" wrapText="1"/>
    </xf>
    <xf numFmtId="0" fontId="12" fillId="2" borderId="5" xfId="110" applyFont="1" applyFill="1" applyBorder="1" applyAlignment="1">
      <alignment horizontal="center" vertical="center" wrapText="1"/>
    </xf>
    <xf numFmtId="0" fontId="5" fillId="2" borderId="7" xfId="110" applyFill="1" applyBorder="1"/>
    <xf numFmtId="0" fontId="5" fillId="2" borderId="12" xfId="110" applyFill="1" applyBorder="1"/>
    <xf numFmtId="0" fontId="15" fillId="0" borderId="5" xfId="110" applyFont="1" applyBorder="1" applyAlignment="1">
      <alignment horizontal="center" vertical="center"/>
    </xf>
    <xf numFmtId="0" fontId="15" fillId="0" borderId="12" xfId="110" applyFont="1" applyBorder="1" applyAlignment="1">
      <alignment horizontal="center" vertical="center"/>
    </xf>
    <xf numFmtId="0" fontId="15" fillId="0" borderId="5" xfId="110" applyFont="1" applyBorder="1" applyAlignment="1">
      <alignment horizontal="center" vertical="center" wrapText="1"/>
    </xf>
    <xf numFmtId="0" fontId="15" fillId="2" borderId="5" xfId="110" applyFont="1" applyFill="1" applyBorder="1" applyAlignment="1">
      <alignment horizontal="center" vertical="center" wrapText="1"/>
    </xf>
    <xf numFmtId="0" fontId="15" fillId="2" borderId="12" xfId="110" applyFont="1" applyFill="1" applyBorder="1" applyAlignment="1">
      <alignment horizontal="center" vertical="center" wrapText="1"/>
    </xf>
    <xf numFmtId="43" fontId="15" fillId="2" borderId="8" xfId="1" applyFont="1" applyFill="1" applyBorder="1" applyAlignment="1">
      <alignment horizontal="center" vertical="center" wrapText="1"/>
    </xf>
    <xf numFmtId="43" fontId="15" fillId="2" borderId="14" xfId="1" applyFont="1" applyFill="1" applyBorder="1" applyAlignment="1">
      <alignment horizontal="center" vertical="center" wrapText="1"/>
    </xf>
    <xf numFmtId="0" fontId="15" fillId="2" borderId="7" xfId="110" applyFont="1" applyFill="1" applyBorder="1" applyAlignment="1">
      <alignment horizontal="center" vertical="center" wrapText="1"/>
    </xf>
    <xf numFmtId="0" fontId="15" fillId="0" borderId="5" xfId="112" applyFont="1" applyBorder="1" applyAlignment="1">
      <alignment horizontal="justify" vertical="center" wrapText="1"/>
    </xf>
    <xf numFmtId="0" fontId="15" fillId="0" borderId="12" xfId="112" applyFont="1" applyBorder="1" applyAlignment="1">
      <alignment horizontal="justify" vertical="center" wrapText="1"/>
    </xf>
    <xf numFmtId="0" fontId="15" fillId="2" borderId="5" xfId="112" applyFont="1" applyFill="1" applyBorder="1" applyAlignment="1">
      <alignment horizontal="center" vertical="center" wrapText="1"/>
    </xf>
    <xf numFmtId="0" fontId="15" fillId="2" borderId="7" xfId="112" applyFont="1" applyFill="1" applyBorder="1" applyAlignment="1">
      <alignment horizontal="center" vertical="center" wrapText="1"/>
    </xf>
    <xf numFmtId="0" fontId="15" fillId="2" borderId="12" xfId="112" applyFont="1" applyFill="1" applyBorder="1" applyAlignment="1">
      <alignment horizontal="center" vertical="center" wrapText="1"/>
    </xf>
    <xf numFmtId="0" fontId="17" fillId="0" borderId="12" xfId="112" applyFont="1" applyBorder="1"/>
    <xf numFmtId="0" fontId="11" fillId="2" borderId="5" xfId="112" applyFont="1" applyFill="1" applyBorder="1" applyAlignment="1">
      <alignment horizontal="center" vertical="center" wrapText="1"/>
    </xf>
    <xf numFmtId="0" fontId="11" fillId="2" borderId="7" xfId="112" applyFont="1" applyFill="1" applyBorder="1" applyAlignment="1">
      <alignment horizontal="center" vertical="center" wrapText="1"/>
    </xf>
    <xf numFmtId="0" fontId="11" fillId="2" borderId="12" xfId="112" applyFont="1" applyFill="1" applyBorder="1" applyAlignment="1">
      <alignment horizontal="center" vertical="center" wrapText="1"/>
    </xf>
    <xf numFmtId="0" fontId="15" fillId="0" borderId="5" xfId="112" applyFont="1" applyFill="1" applyBorder="1" applyAlignment="1">
      <alignment horizontal="justify" vertical="center"/>
    </xf>
    <xf numFmtId="0" fontId="15" fillId="0" borderId="7" xfId="112" applyFont="1" applyFill="1" applyBorder="1" applyAlignment="1">
      <alignment horizontal="justify" vertical="center"/>
    </xf>
    <xf numFmtId="0" fontId="15" fillId="0" borderId="12" xfId="112" applyFont="1" applyFill="1" applyBorder="1" applyAlignment="1">
      <alignment horizontal="justify" vertical="center"/>
    </xf>
    <xf numFmtId="0" fontId="17" fillId="0" borderId="7" xfId="112" applyFont="1" applyBorder="1" applyAlignment="1">
      <alignment horizontal="center"/>
    </xf>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xf numFmtId="0" fontId="17" fillId="2" borderId="7" xfId="110" applyFont="1" applyFill="1" applyBorder="1"/>
    <xf numFmtId="0" fontId="15" fillId="2" borderId="2" xfId="12" applyFont="1" applyFill="1" applyBorder="1" applyAlignment="1">
      <alignment horizontal="center" vertical="center" wrapText="1"/>
    </xf>
    <xf numFmtId="0" fontId="15" fillId="2" borderId="3" xfId="12" applyFont="1" applyFill="1" applyBorder="1" applyAlignment="1">
      <alignment horizontal="center" vertical="center" wrapText="1"/>
    </xf>
    <xf numFmtId="0" fontId="11" fillId="2" borderId="8" xfId="110" applyFont="1" applyFill="1" applyBorder="1" applyAlignment="1">
      <alignment horizontal="center" vertical="center" wrapText="1"/>
    </xf>
    <xf numFmtId="0" fontId="11" fillId="2" borderId="13" xfId="110" applyFont="1" applyFill="1" applyBorder="1" applyAlignment="1">
      <alignment horizontal="center" vertical="center" wrapText="1"/>
    </xf>
    <xf numFmtId="0" fontId="11" fillId="2" borderId="9" xfId="110" applyFont="1" applyFill="1" applyBorder="1" applyAlignment="1">
      <alignment horizontal="center" vertical="center" wrapText="1"/>
    </xf>
    <xf numFmtId="0" fontId="11" fillId="2" borderId="14" xfId="110" applyFont="1" applyFill="1" applyBorder="1" applyAlignment="1">
      <alignment horizontal="center" vertical="center" wrapText="1"/>
    </xf>
    <xf numFmtId="0" fontId="11" fillId="2" borderId="6" xfId="110" applyFont="1" applyFill="1" applyBorder="1" applyAlignment="1">
      <alignment horizontal="center" vertical="center" wrapText="1"/>
    </xf>
    <xf numFmtId="0" fontId="11" fillId="2" borderId="11" xfId="110" applyFont="1" applyFill="1" applyBorder="1" applyAlignment="1">
      <alignment horizontal="center" vertical="center" wrapText="1"/>
    </xf>
    <xf numFmtId="0" fontId="13" fillId="36" borderId="2" xfId="12" applyFont="1" applyFill="1" applyBorder="1" applyAlignment="1">
      <alignment horizontal="center" vertical="center" wrapText="1"/>
    </xf>
    <xf numFmtId="0" fontId="13" fillId="36" borderId="3" xfId="12" applyFont="1" applyFill="1" applyBorder="1" applyAlignment="1">
      <alignment horizontal="center" vertical="center" wrapText="1"/>
    </xf>
    <xf numFmtId="0" fontId="14" fillId="2" borderId="7" xfId="110" applyFont="1" applyFill="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xf numFmtId="0" fontId="13" fillId="2" borderId="0" xfId="108" applyFont="1" applyFill="1" applyBorder="1" applyAlignment="1">
      <alignment horizontal="center" vertical="center"/>
    </xf>
    <xf numFmtId="0" fontId="13" fillId="2" borderId="25" xfId="107" applyFont="1" applyFill="1" applyBorder="1" applyAlignment="1">
      <alignment horizontal="center" vertical="center"/>
    </xf>
    <xf numFmtId="0" fontId="13" fillId="2" borderId="26" xfId="107" applyFont="1" applyFill="1" applyBorder="1" applyAlignment="1">
      <alignment horizontal="center" vertical="center"/>
    </xf>
    <xf numFmtId="0" fontId="13" fillId="2" borderId="27" xfId="107" applyFont="1" applyFill="1" applyBorder="1" applyAlignment="1">
      <alignment horizontal="center" vertical="center"/>
    </xf>
    <xf numFmtId="0" fontId="13" fillId="2" borderId="28" xfId="107" applyFont="1" applyFill="1" applyBorder="1" applyAlignment="1">
      <alignment horizontal="center" vertical="center"/>
    </xf>
    <xf numFmtId="0" fontId="13" fillId="2" borderId="0" xfId="107" applyFont="1" applyFill="1" applyBorder="1" applyAlignment="1">
      <alignment horizontal="center" vertical="center"/>
    </xf>
    <xf numFmtId="0" fontId="13" fillId="2" borderId="29" xfId="107" applyFont="1" applyFill="1" applyBorder="1" applyAlignment="1">
      <alignment horizontal="center" vertical="center"/>
    </xf>
    <xf numFmtId="0" fontId="13" fillId="2" borderId="29" xfId="108" applyFont="1" applyFill="1" applyBorder="1" applyAlignment="1">
      <alignment horizontal="center" vertical="center"/>
    </xf>
    <xf numFmtId="0" fontId="13" fillId="2" borderId="0" xfId="108" applyFont="1" applyFill="1" applyBorder="1" applyAlignment="1">
      <alignment horizontal="center" vertical="center" wrapText="1"/>
    </xf>
  </cellXfs>
  <cellStyles count="123">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2 4" xfId="122"/>
    <cellStyle name="Millares 3" xfId="4"/>
    <cellStyle name="Millares 3 2" xfId="57"/>
    <cellStyle name="Millares 4" xfId="5"/>
    <cellStyle name="Millares 4 2" xfId="119"/>
    <cellStyle name="Millares 5" xfId="58"/>
    <cellStyle name="Millares 6" xfId="59"/>
    <cellStyle name="Millares 7" xfId="60"/>
    <cellStyle name="Millares 7 2" xfId="61"/>
    <cellStyle name="Millares 7 3" xfId="113"/>
    <cellStyle name="Millares 7 3 2" xfId="118"/>
    <cellStyle name="Millares 8" xfId="109"/>
    <cellStyle name="Millares 8 2" xfId="120"/>
    <cellStyle name="Millares_Formatos del Instructivo E-S  2008" xfId="114"/>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7 3" xfId="111"/>
    <cellStyle name="Normal 17 3 2" xfId="117"/>
    <cellStyle name="Normal 18" xfId="77"/>
    <cellStyle name="Normal 19" xfId="106"/>
    <cellStyle name="Normal 19 2" xfId="121"/>
    <cellStyle name="Normal 2" xfId="6"/>
    <cellStyle name="Normal 2 10" xfId="116"/>
    <cellStyle name="Normal 2 2" xfId="7"/>
    <cellStyle name="Normal 2 2 2" xfId="78"/>
    <cellStyle name="Normal 2 2 2 2" xfId="112"/>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4" xfId="87"/>
    <cellStyle name="Normal 3 5" xfId="88"/>
    <cellStyle name="Normal 3 5 2" xfId="115"/>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11">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3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514350</xdr:colOff>
      <xdr:row>7</xdr:row>
      <xdr:rowOff>45654</xdr:rowOff>
    </xdr:from>
    <xdr:to>
      <xdr:col>8</xdr:col>
      <xdr:colOff>2783230</xdr:colOff>
      <xdr:row>19</xdr:row>
      <xdr:rowOff>174953</xdr:rowOff>
    </xdr:to>
    <xdr:sp macro="" textlink="">
      <xdr:nvSpPr>
        <xdr:cNvPr id="2" name="1 Rectángulo">
          <a:extLst>
            <a:ext uri="{FF2B5EF4-FFF2-40B4-BE49-F238E27FC236}">
              <a16:creationId xmlns="" xmlns:a16="http://schemas.microsoft.com/office/drawing/2014/main" id="{00000000-0008-0000-0300-000003000000}"/>
            </a:ext>
          </a:extLst>
        </xdr:cNvPr>
        <xdr:cNvSpPr/>
      </xdr:nvSpPr>
      <xdr:spPr>
        <a:xfrm>
          <a:off x="1390650" y="1817304"/>
          <a:ext cx="7717180" cy="29867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88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1319892</xdr:colOff>
      <xdr:row>10</xdr:row>
      <xdr:rowOff>762000</xdr:rowOff>
    </xdr:from>
    <xdr:to>
      <xdr:col>8</xdr:col>
      <xdr:colOff>29934</xdr:colOff>
      <xdr:row>12</xdr:row>
      <xdr:rowOff>159204</xdr:rowOff>
    </xdr:to>
    <xdr:sp macro="" textlink="">
      <xdr:nvSpPr>
        <xdr:cNvPr id="2" name="1 Rectángulo">
          <a:extLst>
            <a:ext uri="{FF2B5EF4-FFF2-40B4-BE49-F238E27FC236}">
              <a16:creationId xmlns="" xmlns:a16="http://schemas.microsoft.com/office/drawing/2014/main" id="{00000000-0008-0000-1500-000002000000}"/>
            </a:ext>
          </a:extLst>
        </xdr:cNvPr>
        <xdr:cNvSpPr/>
      </xdr:nvSpPr>
      <xdr:spPr>
        <a:xfrm>
          <a:off x="3377292" y="3790950"/>
          <a:ext cx="7911192" cy="15117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1771650</xdr:colOff>
      <xdr:row>15</xdr:row>
      <xdr:rowOff>66675</xdr:rowOff>
    </xdr:from>
    <xdr:to>
      <xdr:col>4</xdr:col>
      <xdr:colOff>914400</xdr:colOff>
      <xdr:row>19</xdr:row>
      <xdr:rowOff>133350</xdr:rowOff>
    </xdr:to>
    <xdr:sp macro="" textlink="">
      <xdr:nvSpPr>
        <xdr:cNvPr id="2" name="1 Rectángulo">
          <a:extLst>
            <a:ext uri="{FF2B5EF4-FFF2-40B4-BE49-F238E27FC236}">
              <a16:creationId xmlns:a16="http://schemas.microsoft.com/office/drawing/2014/main" xmlns="" id="{00000000-0008-0000-1600-000002000000}"/>
            </a:ext>
          </a:extLst>
        </xdr:cNvPr>
        <xdr:cNvSpPr/>
      </xdr:nvSpPr>
      <xdr:spPr>
        <a:xfrm>
          <a:off x="1771650" y="3581400"/>
          <a:ext cx="4876800" cy="904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76200</xdr:rowOff>
    </xdr:from>
    <xdr:to>
      <xdr:col>5</xdr:col>
      <xdr:colOff>2687108</xdr:colOff>
      <xdr:row>15</xdr:row>
      <xdr:rowOff>32809</xdr:rowOff>
    </xdr:to>
    <xdr:sp macro="" textlink="">
      <xdr:nvSpPr>
        <xdr:cNvPr id="2" name="2 Rectángulo">
          <a:extLst>
            <a:ext uri="{FF2B5EF4-FFF2-40B4-BE49-F238E27FC236}">
              <a16:creationId xmlns="" xmlns:a16="http://schemas.microsoft.com/office/drawing/2014/main" id="{00000000-0008-0000-1800-000002000000}"/>
            </a:ext>
          </a:extLst>
        </xdr:cNvPr>
        <xdr:cNvSpPr/>
      </xdr:nvSpPr>
      <xdr:spPr>
        <a:xfrm>
          <a:off x="0" y="2266950"/>
          <a:ext cx="9259358" cy="15568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1031875</xdr:colOff>
      <xdr:row>12</xdr:row>
      <xdr:rowOff>79375</xdr:rowOff>
    </xdr:from>
    <xdr:to>
      <xdr:col>5</xdr:col>
      <xdr:colOff>186002</xdr:colOff>
      <xdr:row>19</xdr:row>
      <xdr:rowOff>64691</xdr:rowOff>
    </xdr:to>
    <xdr:sp macro="" textlink="">
      <xdr:nvSpPr>
        <xdr:cNvPr id="2" name="2 Rectángulo">
          <a:extLst>
            <a:ext uri="{FF2B5EF4-FFF2-40B4-BE49-F238E27FC236}">
              <a16:creationId xmlns="" xmlns:a16="http://schemas.microsoft.com/office/drawing/2014/main" id="{F0877C02-1982-4E74-8A68-DE6D22B65094}"/>
            </a:ext>
          </a:extLst>
        </xdr:cNvPr>
        <xdr:cNvSpPr/>
      </xdr:nvSpPr>
      <xdr:spPr>
        <a:xfrm>
          <a:off x="1031875" y="2889250"/>
          <a:ext cx="6907477" cy="13188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5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a:t>
          </a:r>
          <a:r>
            <a:rPr lang="es-ES" sz="54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Movimiento</a:t>
          </a:r>
          <a:endParaRPr lang="es-ES" sz="5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1295400</xdr:colOff>
      <xdr:row>8</xdr:row>
      <xdr:rowOff>76200</xdr:rowOff>
    </xdr:from>
    <xdr:to>
      <xdr:col>2</xdr:col>
      <xdr:colOff>2007658</xdr:colOff>
      <xdr:row>14</xdr:row>
      <xdr:rowOff>9525</xdr:rowOff>
    </xdr:to>
    <xdr:sp macro="" textlink="">
      <xdr:nvSpPr>
        <xdr:cNvPr id="2" name="2 Rectángulo">
          <a:extLst>
            <a:ext uri="{FF2B5EF4-FFF2-40B4-BE49-F238E27FC236}">
              <a16:creationId xmlns="" xmlns:a16="http://schemas.microsoft.com/office/drawing/2014/main" id="{F0877C02-1982-4E74-8A68-DE6D22B65094}"/>
            </a:ext>
          </a:extLst>
        </xdr:cNvPr>
        <xdr:cNvSpPr/>
      </xdr:nvSpPr>
      <xdr:spPr>
        <a:xfrm>
          <a:off x="1295400" y="1428750"/>
          <a:ext cx="6913033" cy="1304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231321</xdr:colOff>
      <xdr:row>13</xdr:row>
      <xdr:rowOff>136072</xdr:rowOff>
    </xdr:from>
    <xdr:to>
      <xdr:col>12</xdr:col>
      <xdr:colOff>894914</xdr:colOff>
      <xdr:row>18</xdr:row>
      <xdr:rowOff>79402</xdr:rowOff>
    </xdr:to>
    <xdr:sp macro="" textlink="">
      <xdr:nvSpPr>
        <xdr:cNvPr id="2" name="2 Rectángulo">
          <a:extLst>
            <a:ext uri="{FF2B5EF4-FFF2-40B4-BE49-F238E27FC236}">
              <a16:creationId xmlns="" xmlns:a16="http://schemas.microsoft.com/office/drawing/2014/main" id="{644336B1-1BB9-476E-8849-A2DB15DB7FAB}"/>
            </a:ext>
          </a:extLst>
        </xdr:cNvPr>
        <xdr:cNvSpPr/>
      </xdr:nvSpPr>
      <xdr:spPr>
        <a:xfrm>
          <a:off x="1755321" y="3488872"/>
          <a:ext cx="8893193" cy="1229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27215</xdr:colOff>
      <xdr:row>13</xdr:row>
      <xdr:rowOff>190500</xdr:rowOff>
    </xdr:from>
    <xdr:to>
      <xdr:col>12</xdr:col>
      <xdr:colOff>1289522</xdr:colOff>
      <xdr:row>18</xdr:row>
      <xdr:rowOff>133830</xdr:rowOff>
    </xdr:to>
    <xdr:sp macro="" textlink="">
      <xdr:nvSpPr>
        <xdr:cNvPr id="2" name="2 Rectángulo">
          <a:extLst>
            <a:ext uri="{FF2B5EF4-FFF2-40B4-BE49-F238E27FC236}">
              <a16:creationId xmlns="" xmlns:a16="http://schemas.microsoft.com/office/drawing/2014/main" id="{644336B1-1BB9-476E-8849-A2DB15DB7FAB}"/>
            </a:ext>
          </a:extLst>
        </xdr:cNvPr>
        <xdr:cNvSpPr/>
      </xdr:nvSpPr>
      <xdr:spPr>
        <a:xfrm>
          <a:off x="2160815" y="3352800"/>
          <a:ext cx="8882307" cy="1229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UARIO/Downloads/Formatos_IAT_E-J_%202018%20%20ROBERTO%20OKKKK%20%20%20ultim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Users\PRESUPUESTOS\EJERCICIO%202018\2018%20%20REPORTES\2%200%201%208%20%20%20%20%20%20%20%20%20R%20E%20P%20O%20R%20T%20E%20S\TRIMESTRALES\I%20A%20T%20%202018\Varios\IAT_E-M_%202018%20ROBERTO%20%20TRABAJO%20M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ECG-1"/>
      <sheetName val="ECG-2"/>
      <sheetName val="EPC"/>
      <sheetName val="APP-1"/>
      <sheetName val="APP-2"/>
      <sheetName val=" APP-3 (15O280)"/>
      <sheetName val="APP-3 (25A183)"/>
      <sheetName val="APP-3 (25MY75)"/>
      <sheetName val="APP-3 (25P180)"/>
      <sheetName val="APP-3 (25P280)"/>
      <sheetName val="APP-3 (25P680)"/>
      <sheetName val="APP-3 (25P683)"/>
      <sheetName val="APP-4 (15O280)"/>
      <sheetName val="APP-4 (25A183)"/>
      <sheetName val="APP-4 (25MY75)"/>
      <sheetName val="APP-4 (25P180)"/>
      <sheetName val="APP-4 (25P280)"/>
      <sheetName val="APP-4 (25P680)"/>
      <sheetName val="APP-4 (25P683)"/>
      <sheetName val=" AR (1)"/>
      <sheetName val="AR (2)"/>
      <sheetName val="AR (3)"/>
      <sheetName val="AR (4)"/>
      <sheetName val="AR (5)"/>
      <sheetName val="RCR"/>
      <sheetName val="PPI"/>
      <sheetName val="IAPP"/>
      <sheetName val="EAP"/>
      <sheetName val="ADS-1"/>
      <sheetName val="ADS-2"/>
      <sheetName val="SAP"/>
      <sheetName val="FIC"/>
      <sheetName val="AUR"/>
      <sheetName val="PPD"/>
      <sheetName val="APR-1"/>
      <sheetName val="APR-2"/>
      <sheetName val="Formato 6d"/>
    </sheetNames>
    <sheetDataSet>
      <sheetData sheetId="0">
        <row r="13">
          <cell r="A13" t="str">
            <v>Unidad Responsable del Gasto: 02CD02 DELEGACIÓN AZCAPOTZALCO.</v>
          </cell>
        </row>
        <row r="24">
          <cell r="A24" t="str">
            <v>Período: Enero-Junio 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ECG-1"/>
      <sheetName val="ECG-2"/>
      <sheetName val="EPC"/>
      <sheetName val="APP-1"/>
      <sheetName val="APP-2"/>
      <sheetName val="APP-3 (25MY75)"/>
      <sheetName val="APP-3 (25P180)"/>
      <sheetName val="APP-3 (25P280)"/>
      <sheetName val="APP-3 (25P680)"/>
      <sheetName val="APP-4 (25MY75)"/>
      <sheetName val="APP-4 (25P180)"/>
      <sheetName val="APP-4 (25P280)"/>
      <sheetName val="APP-4 (25P680)"/>
      <sheetName val="AR 1"/>
      <sheetName val="AR 2"/>
      <sheetName val="AR 3"/>
      <sheetName val="AR 4"/>
      <sheetName val="AR 5"/>
      <sheetName val="EAI-RCR"/>
      <sheetName val="PPI"/>
      <sheetName val="IAPP"/>
      <sheetName val="EAP"/>
      <sheetName val="ADS-1"/>
      <sheetName val="ADS-2"/>
      <sheetName val="SAP"/>
      <sheetName val="FIC"/>
      <sheetName val="AUR"/>
      <sheetName val="PPD"/>
      <sheetName val="APR"/>
      <sheetName val="Formato 6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2">
          <cell r="D12">
            <v>1007000514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
  <sheetViews>
    <sheetView showGridLines="0" view="pageLayout" zoomScaleNormal="100" workbookViewId="0">
      <selection activeCell="G19" sqref="G19"/>
    </sheetView>
  </sheetViews>
  <sheetFormatPr baseColWidth="10" defaultColWidth="11.42578125" defaultRowHeight="13.5"/>
  <cols>
    <col min="1" max="6" width="11.42578125" style="1"/>
    <col min="7" max="7" width="19.140625" style="1" customWidth="1"/>
    <col min="8" max="8" width="4.140625" style="1" customWidth="1"/>
    <col min="9" max="9" width="8.140625" style="1" customWidth="1"/>
    <col min="10" max="10" width="12.85546875" style="1" customWidth="1"/>
    <col min="11" max="16384" width="11.42578125" style="1"/>
  </cols>
  <sheetData>
    <row r="2" spans="1:14" ht="36.75">
      <c r="A2" s="471" t="s">
        <v>211</v>
      </c>
      <c r="B2" s="471"/>
      <c r="C2" s="471"/>
      <c r="D2" s="471"/>
      <c r="E2" s="471"/>
      <c r="F2" s="471"/>
      <c r="G2" s="471"/>
      <c r="H2" s="471"/>
      <c r="I2" s="471"/>
      <c r="J2" s="471"/>
      <c r="K2" s="471"/>
      <c r="L2" s="471"/>
      <c r="M2" s="471"/>
      <c r="N2" s="471"/>
    </row>
    <row r="13" spans="1:14" ht="32.450000000000003" customHeight="1">
      <c r="A13" s="470" t="s">
        <v>335</v>
      </c>
      <c r="B13" s="470"/>
      <c r="C13" s="470"/>
      <c r="D13" s="470"/>
      <c r="E13" s="470"/>
      <c r="F13" s="470"/>
      <c r="G13" s="470"/>
      <c r="H13" s="470"/>
      <c r="I13" s="470"/>
      <c r="J13" s="470"/>
      <c r="K13" s="470"/>
      <c r="L13" s="470"/>
      <c r="M13" s="470"/>
      <c r="N13" s="470"/>
    </row>
    <row r="14" spans="1:14" ht="32.450000000000003" customHeight="1">
      <c r="A14" s="470"/>
      <c r="B14" s="470"/>
      <c r="C14" s="470"/>
      <c r="D14" s="470"/>
      <c r="E14" s="470"/>
      <c r="F14" s="470"/>
      <c r="G14" s="470"/>
      <c r="H14" s="470"/>
      <c r="I14" s="470"/>
      <c r="J14" s="470"/>
      <c r="K14" s="470"/>
      <c r="L14" s="470"/>
      <c r="M14" s="470"/>
      <c r="N14" s="470"/>
    </row>
    <row r="15" spans="1:14" ht="32.450000000000003" customHeight="1">
      <c r="A15" s="470"/>
      <c r="B15" s="470"/>
      <c r="C15" s="470"/>
      <c r="D15" s="470"/>
      <c r="E15" s="470"/>
      <c r="F15" s="470"/>
      <c r="G15" s="470"/>
      <c r="H15" s="470"/>
      <c r="I15" s="470"/>
      <c r="J15" s="470"/>
      <c r="K15" s="470"/>
      <c r="L15" s="470"/>
      <c r="M15" s="470"/>
      <c r="N15" s="470"/>
    </row>
    <row r="16" spans="1:14" ht="32.450000000000003" customHeight="1">
      <c r="A16" s="470"/>
      <c r="B16" s="470"/>
      <c r="C16" s="470"/>
      <c r="D16" s="470"/>
      <c r="E16" s="470"/>
      <c r="F16" s="470"/>
      <c r="G16" s="470"/>
      <c r="H16" s="470"/>
      <c r="I16" s="470"/>
      <c r="J16" s="470"/>
      <c r="K16" s="470"/>
      <c r="L16" s="470"/>
      <c r="M16" s="470"/>
      <c r="N16" s="470"/>
    </row>
    <row r="18" spans="1:14" ht="15" customHeight="1">
      <c r="A18" s="162"/>
      <c r="B18" s="162"/>
      <c r="C18" s="162"/>
      <c r="D18" s="162"/>
      <c r="E18" s="162"/>
      <c r="F18" s="162"/>
      <c r="G18" s="162"/>
      <c r="H18" s="162"/>
      <c r="I18" s="162"/>
      <c r="J18" s="162"/>
      <c r="K18" s="162"/>
      <c r="L18" s="162"/>
      <c r="M18" s="162"/>
      <c r="N18" s="162"/>
    </row>
    <row r="19" spans="1:14" ht="15" customHeight="1">
      <c r="A19" s="162"/>
      <c r="B19" s="162"/>
      <c r="C19" s="162"/>
      <c r="D19" s="162"/>
      <c r="E19" s="162"/>
      <c r="F19" s="162"/>
      <c r="G19" s="162"/>
      <c r="H19" s="162"/>
      <c r="I19" s="162"/>
      <c r="J19" s="162"/>
      <c r="K19" s="162"/>
      <c r="L19" s="162"/>
      <c r="M19" s="162"/>
      <c r="N19" s="162"/>
    </row>
    <row r="20" spans="1:14" ht="15" customHeight="1">
      <c r="A20" s="162"/>
      <c r="B20" s="162"/>
      <c r="C20" s="162"/>
      <c r="D20" s="162"/>
      <c r="E20" s="162"/>
      <c r="F20" s="162"/>
      <c r="G20" s="162"/>
      <c r="H20" s="162"/>
      <c r="I20" s="162"/>
      <c r="J20" s="162"/>
      <c r="K20" s="162"/>
      <c r="L20" s="162"/>
      <c r="M20" s="162"/>
      <c r="N20" s="162"/>
    </row>
    <row r="21" spans="1:14" ht="15" customHeight="1">
      <c r="A21" s="162"/>
      <c r="B21" s="162"/>
      <c r="C21" s="162"/>
      <c r="D21" s="162"/>
      <c r="E21" s="162"/>
      <c r="F21" s="162"/>
      <c r="G21" s="162"/>
      <c r="H21" s="162"/>
      <c r="I21" s="162"/>
      <c r="J21" s="162"/>
      <c r="K21" s="162"/>
      <c r="L21" s="162"/>
      <c r="M21" s="162"/>
      <c r="N21" s="162"/>
    </row>
    <row r="22" spans="1:14" ht="13.35" customHeight="1">
      <c r="A22" s="71"/>
      <c r="B22" s="71"/>
      <c r="C22" s="71"/>
      <c r="D22" s="71"/>
      <c r="E22" s="71"/>
      <c r="F22" s="71"/>
      <c r="G22" s="71"/>
      <c r="H22" s="71"/>
      <c r="I22" s="71"/>
      <c r="J22" s="71"/>
      <c r="K22" s="71"/>
      <c r="L22" s="71"/>
      <c r="M22" s="71"/>
    </row>
    <row r="23" spans="1:14" ht="13.35" customHeight="1">
      <c r="A23" s="71"/>
      <c r="B23" s="71"/>
      <c r="C23" s="71"/>
      <c r="D23" s="71"/>
      <c r="E23" s="71"/>
      <c r="F23" s="71"/>
      <c r="G23" s="71"/>
      <c r="H23" s="71"/>
      <c r="I23" s="71"/>
      <c r="J23" s="71"/>
      <c r="K23" s="71"/>
      <c r="L23" s="71"/>
      <c r="M23" s="71"/>
    </row>
    <row r="24" spans="1:14" ht="36.75">
      <c r="A24" s="471" t="s">
        <v>336</v>
      </c>
      <c r="B24" s="471"/>
      <c r="C24" s="471"/>
      <c r="D24" s="471"/>
      <c r="E24" s="471"/>
      <c r="F24" s="471"/>
      <c r="G24" s="471"/>
      <c r="H24" s="471"/>
      <c r="I24" s="471"/>
      <c r="J24" s="471"/>
      <c r="K24" s="471"/>
      <c r="L24" s="471"/>
      <c r="M24" s="471"/>
      <c r="N24" s="471"/>
    </row>
    <row r="31" spans="1:14" s="75" customFormat="1" ht="16.5">
      <c r="A31" s="60" t="s">
        <v>546</v>
      </c>
      <c r="B31" s="60"/>
      <c r="C31" s="60"/>
      <c r="D31" s="72"/>
      <c r="E31" s="72"/>
      <c r="F31" s="73"/>
      <c r="G31" s="475" t="s">
        <v>545</v>
      </c>
      <c r="H31" s="475"/>
      <c r="I31" s="475"/>
      <c r="K31" s="60"/>
      <c r="L31" s="60"/>
      <c r="M31" s="74"/>
    </row>
    <row r="32" spans="1:14" s="75" customFormat="1" ht="20.100000000000001" customHeight="1">
      <c r="B32" s="472" t="s">
        <v>864</v>
      </c>
      <c r="C32" s="472"/>
      <c r="D32" s="472"/>
      <c r="E32" s="472"/>
      <c r="F32" s="250"/>
      <c r="G32" s="251"/>
      <c r="H32" s="250"/>
      <c r="I32" s="251"/>
      <c r="J32" s="472" t="s">
        <v>866</v>
      </c>
      <c r="K32" s="472"/>
      <c r="L32" s="472"/>
      <c r="M32" s="472"/>
    </row>
    <row r="33" spans="2:13" ht="16.5">
      <c r="B33" s="473" t="s">
        <v>865</v>
      </c>
      <c r="C33" s="473"/>
      <c r="D33" s="473"/>
      <c r="E33" s="473"/>
      <c r="F33" s="252"/>
      <c r="G33" s="252"/>
      <c r="H33" s="252"/>
      <c r="I33" s="252"/>
      <c r="J33" s="474" t="s">
        <v>867</v>
      </c>
      <c r="K33" s="474"/>
      <c r="L33" s="474"/>
      <c r="M33" s="474"/>
    </row>
  </sheetData>
  <mergeCells count="8">
    <mergeCell ref="A13:N16"/>
    <mergeCell ref="A2:N2"/>
    <mergeCell ref="B32:E32"/>
    <mergeCell ref="A24:N24"/>
    <mergeCell ref="B33:E33"/>
    <mergeCell ref="J32:M32"/>
    <mergeCell ref="J33:M33"/>
    <mergeCell ref="G31:I31"/>
  </mergeCells>
  <printOptions horizontalCentered="1"/>
  <pageMargins left="0.39370078740157483" right="0.39370078740157483" top="1.3779527559055118" bottom="0.47244094488188981" header="0.39370078740157483" footer="0.19685039370078741"/>
  <pageSetup scale="80"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view="pageLayout" topLeftCell="A10" zoomScale="90" zoomScaleNormal="85" zoomScaleSheetLayoutView="80"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8.42578125" style="21" customWidth="1"/>
    <col min="8" max="10" width="15.85546875" style="21" customWidth="1"/>
    <col min="11" max="11" width="9.140625" style="21" customWidth="1"/>
    <col min="12" max="12" width="8.7109375" style="21" customWidth="1"/>
    <col min="13" max="13" width="17.140625" style="21" bestFit="1" customWidth="1"/>
    <col min="14" max="17" width="15.85546875" style="21" customWidth="1"/>
    <col min="18" max="18" width="9.42578125" style="21" customWidth="1"/>
    <col min="19" max="19" width="9.140625" style="21" customWidth="1"/>
    <col min="20" max="20" width="8.7109375" style="21" customWidth="1"/>
    <col min="21" max="21" width="9.140625" style="2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32.25" customHeight="1">
      <c r="A2" s="514" t="s">
        <v>487</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22.5">
      <c r="A9" s="63">
        <v>1</v>
      </c>
      <c r="B9" s="63"/>
      <c r="C9" s="63"/>
      <c r="D9" s="63"/>
      <c r="E9" s="63"/>
      <c r="F9" s="193" t="s">
        <v>222</v>
      </c>
      <c r="G9" s="63"/>
      <c r="H9" s="48"/>
      <c r="I9" s="48"/>
      <c r="J9" s="48"/>
      <c r="K9" s="48"/>
      <c r="L9" s="48"/>
      <c r="M9" s="48">
        <f>M10</f>
        <v>838902</v>
      </c>
      <c r="N9" s="48">
        <f t="shared" ref="N9:Q12" si="0">N10</f>
        <v>0</v>
      </c>
      <c r="O9" s="48">
        <f t="shared" si="0"/>
        <v>0</v>
      </c>
      <c r="P9" s="48">
        <f t="shared" si="0"/>
        <v>0</v>
      </c>
      <c r="Q9" s="48">
        <f t="shared" si="0"/>
        <v>0</v>
      </c>
      <c r="R9" s="48"/>
      <c r="S9" s="48"/>
      <c r="T9" s="48"/>
      <c r="U9" s="48"/>
    </row>
    <row r="10" spans="1:21" s="62" customFormat="1" ht="11.25">
      <c r="A10" s="63"/>
      <c r="B10" s="63">
        <v>2</v>
      </c>
      <c r="C10" s="63"/>
      <c r="D10" s="63"/>
      <c r="E10" s="63"/>
      <c r="F10" s="193" t="s">
        <v>229</v>
      </c>
      <c r="G10" s="63"/>
      <c r="H10" s="48"/>
      <c r="I10" s="48"/>
      <c r="J10" s="48"/>
      <c r="K10" s="48"/>
      <c r="L10" s="48"/>
      <c r="M10" s="48">
        <f>M11</f>
        <v>838902</v>
      </c>
      <c r="N10" s="48">
        <f t="shared" si="0"/>
        <v>0</v>
      </c>
      <c r="O10" s="48">
        <f t="shared" si="0"/>
        <v>0</v>
      </c>
      <c r="P10" s="48">
        <f t="shared" si="0"/>
        <v>0</v>
      </c>
      <c r="Q10" s="48">
        <f t="shared" si="0"/>
        <v>0</v>
      </c>
      <c r="R10" s="48"/>
      <c r="S10" s="48"/>
      <c r="T10" s="48"/>
      <c r="U10" s="48"/>
    </row>
    <row r="11" spans="1:21" s="62" customFormat="1" ht="22.5">
      <c r="A11" s="63"/>
      <c r="B11" s="63"/>
      <c r="C11" s="63">
        <v>4</v>
      </c>
      <c r="D11" s="63"/>
      <c r="E11" s="63"/>
      <c r="F11" s="193" t="s">
        <v>239</v>
      </c>
      <c r="G11" s="63"/>
      <c r="H11" s="48"/>
      <c r="I11" s="48"/>
      <c r="J11" s="48"/>
      <c r="K11" s="48"/>
      <c r="L11" s="48"/>
      <c r="M11" s="48">
        <f>M12</f>
        <v>838902</v>
      </c>
      <c r="N11" s="48">
        <f t="shared" si="0"/>
        <v>0</v>
      </c>
      <c r="O11" s="48">
        <f t="shared" si="0"/>
        <v>0</v>
      </c>
      <c r="P11" s="48">
        <f t="shared" si="0"/>
        <v>0</v>
      </c>
      <c r="Q11" s="48">
        <f t="shared" si="0"/>
        <v>0</v>
      </c>
      <c r="R11" s="48"/>
      <c r="S11" s="48"/>
      <c r="T11" s="48"/>
      <c r="U11" s="48"/>
    </row>
    <row r="12" spans="1:21" s="62" customFormat="1" ht="15" customHeight="1">
      <c r="A12" s="63"/>
      <c r="B12" s="63"/>
      <c r="C12" s="63"/>
      <c r="D12" s="63">
        <v>2</v>
      </c>
      <c r="E12" s="63"/>
      <c r="F12" s="193" t="s">
        <v>245</v>
      </c>
      <c r="G12" s="63"/>
      <c r="H12" s="48"/>
      <c r="I12" s="48"/>
      <c r="J12" s="48"/>
      <c r="K12" s="48"/>
      <c r="L12" s="48"/>
      <c r="M12" s="48">
        <f>M13</f>
        <v>838902</v>
      </c>
      <c r="N12" s="48">
        <f t="shared" si="0"/>
        <v>0</v>
      </c>
      <c r="O12" s="48">
        <f t="shared" si="0"/>
        <v>0</v>
      </c>
      <c r="P12" s="48">
        <f t="shared" si="0"/>
        <v>0</v>
      </c>
      <c r="Q12" s="48">
        <f t="shared" si="0"/>
        <v>0</v>
      </c>
      <c r="R12" s="48"/>
      <c r="S12" s="48"/>
      <c r="T12" s="48"/>
      <c r="U12" s="48"/>
    </row>
    <row r="13" spans="1:21" s="206" customFormat="1" ht="33.75">
      <c r="A13" s="204"/>
      <c r="B13" s="204"/>
      <c r="C13" s="204"/>
      <c r="D13" s="204"/>
      <c r="E13" s="204">
        <v>213</v>
      </c>
      <c r="F13" s="205" t="s">
        <v>494</v>
      </c>
      <c r="G13" s="204" t="s">
        <v>244</v>
      </c>
      <c r="H13" s="184">
        <v>1</v>
      </c>
      <c r="I13" s="184">
        <v>1</v>
      </c>
      <c r="J13" s="184">
        <v>0</v>
      </c>
      <c r="K13" s="184">
        <f>IFERROR(J13/H13*100,0)</f>
        <v>0</v>
      </c>
      <c r="L13" s="184">
        <f>IFERROR(J13/I13*100,0)</f>
        <v>0</v>
      </c>
      <c r="M13" s="184">
        <v>838902</v>
      </c>
      <c r="N13" s="184">
        <v>0</v>
      </c>
      <c r="O13" s="184">
        <v>0</v>
      </c>
      <c r="P13" s="184">
        <v>0</v>
      </c>
      <c r="Q13" s="184">
        <v>0</v>
      </c>
      <c r="R13" s="184">
        <f>IFERROR(O13/M13*100,0)</f>
        <v>0</v>
      </c>
      <c r="S13" s="184">
        <f>IFERROR(O13/N13*100,0)</f>
        <v>0</v>
      </c>
      <c r="T13" s="184">
        <f>IFERROR(P13/M13*100,0)</f>
        <v>0</v>
      </c>
      <c r="U13" s="184">
        <f>IFERROR(P13/N13*100,)</f>
        <v>0</v>
      </c>
    </row>
    <row r="14" spans="1:21" s="206" customFormat="1" ht="22.5">
      <c r="A14" s="204">
        <v>2</v>
      </c>
      <c r="B14" s="204"/>
      <c r="C14" s="204"/>
      <c r="D14" s="204"/>
      <c r="E14" s="204"/>
      <c r="F14" s="205" t="s">
        <v>274</v>
      </c>
      <c r="G14" s="204"/>
      <c r="H14" s="184"/>
      <c r="I14" s="184"/>
      <c r="J14" s="184"/>
      <c r="K14" s="184"/>
      <c r="L14" s="184"/>
      <c r="M14" s="184">
        <f>M15</f>
        <v>84396272</v>
      </c>
      <c r="N14" s="184">
        <f t="shared" ref="N14:Q17" si="1">N15</f>
        <v>35789715</v>
      </c>
      <c r="O14" s="184">
        <f t="shared" si="1"/>
        <v>35789715</v>
      </c>
      <c r="P14" s="184">
        <f t="shared" si="1"/>
        <v>35789715</v>
      </c>
      <c r="Q14" s="184">
        <f t="shared" si="1"/>
        <v>35789715</v>
      </c>
      <c r="R14" s="184"/>
      <c r="S14" s="184"/>
      <c r="T14" s="184"/>
      <c r="U14" s="184"/>
    </row>
    <row r="15" spans="1:21" s="206" customFormat="1" ht="11.25">
      <c r="A15" s="204"/>
      <c r="B15" s="204">
        <v>1</v>
      </c>
      <c r="C15" s="204"/>
      <c r="D15" s="204"/>
      <c r="E15" s="204"/>
      <c r="F15" s="205" t="s">
        <v>223</v>
      </c>
      <c r="G15" s="204"/>
      <c r="H15" s="184"/>
      <c r="I15" s="184"/>
      <c r="J15" s="184"/>
      <c r="K15" s="184"/>
      <c r="L15" s="184"/>
      <c r="M15" s="184">
        <f>M16</f>
        <v>84396272</v>
      </c>
      <c r="N15" s="184">
        <f t="shared" si="1"/>
        <v>35789715</v>
      </c>
      <c r="O15" s="184">
        <f t="shared" si="1"/>
        <v>35789715</v>
      </c>
      <c r="P15" s="184">
        <f t="shared" si="1"/>
        <v>35789715</v>
      </c>
      <c r="Q15" s="184">
        <f t="shared" si="1"/>
        <v>35789715</v>
      </c>
      <c r="R15" s="184"/>
      <c r="S15" s="184"/>
      <c r="T15" s="184"/>
      <c r="U15" s="184"/>
    </row>
    <row r="16" spans="1:21" s="206" customFormat="1" ht="22.5">
      <c r="A16" s="204"/>
      <c r="B16" s="204"/>
      <c r="C16" s="204">
        <v>7</v>
      </c>
      <c r="D16" s="204"/>
      <c r="E16" s="204"/>
      <c r="F16" s="205" t="s">
        <v>275</v>
      </c>
      <c r="G16" s="204"/>
      <c r="H16" s="184"/>
      <c r="I16" s="184"/>
      <c r="J16" s="184"/>
      <c r="K16" s="184"/>
      <c r="L16" s="184"/>
      <c r="M16" s="184">
        <f>M17</f>
        <v>84396272</v>
      </c>
      <c r="N16" s="184">
        <f t="shared" si="1"/>
        <v>35789715</v>
      </c>
      <c r="O16" s="184">
        <f t="shared" si="1"/>
        <v>35789715</v>
      </c>
      <c r="P16" s="184">
        <f t="shared" si="1"/>
        <v>35789715</v>
      </c>
      <c r="Q16" s="184">
        <f t="shared" si="1"/>
        <v>35789715</v>
      </c>
      <c r="R16" s="184"/>
      <c r="S16" s="184"/>
      <c r="T16" s="184"/>
      <c r="U16" s="184"/>
    </row>
    <row r="17" spans="1:21" s="206" customFormat="1" ht="15" customHeight="1">
      <c r="A17" s="204"/>
      <c r="B17" s="204"/>
      <c r="C17" s="204"/>
      <c r="D17" s="204">
        <v>1</v>
      </c>
      <c r="E17" s="204"/>
      <c r="F17" s="205" t="s">
        <v>276</v>
      </c>
      <c r="G17" s="204"/>
      <c r="H17" s="184"/>
      <c r="I17" s="184"/>
      <c r="J17" s="184"/>
      <c r="K17" s="184"/>
      <c r="L17" s="184"/>
      <c r="M17" s="184">
        <f>M18</f>
        <v>84396272</v>
      </c>
      <c r="N17" s="184">
        <f t="shared" si="1"/>
        <v>35789715</v>
      </c>
      <c r="O17" s="184">
        <f t="shared" si="1"/>
        <v>35789715</v>
      </c>
      <c r="P17" s="184">
        <f t="shared" si="1"/>
        <v>35789715</v>
      </c>
      <c r="Q17" s="184">
        <f>Q18</f>
        <v>35789715</v>
      </c>
      <c r="R17" s="184"/>
      <c r="S17" s="184"/>
      <c r="T17" s="184"/>
      <c r="U17" s="184"/>
    </row>
    <row r="18" spans="1:21" s="206" customFormat="1" ht="22.5">
      <c r="A18" s="204"/>
      <c r="B18" s="204"/>
      <c r="C18" s="204"/>
      <c r="D18" s="204"/>
      <c r="E18" s="204">
        <v>203</v>
      </c>
      <c r="F18" s="205" t="s">
        <v>278</v>
      </c>
      <c r="G18" s="204" t="s">
        <v>276</v>
      </c>
      <c r="H18" s="184">
        <v>253</v>
      </c>
      <c r="I18" s="184">
        <v>127</v>
      </c>
      <c r="J18" s="184">
        <v>750</v>
      </c>
      <c r="K18" s="184">
        <f>IFERROR(J18/H18*100,0)</f>
        <v>296.44268774703562</v>
      </c>
      <c r="L18" s="184">
        <f>IFERROR(J18/I18*100,0)</f>
        <v>590.55118110236219</v>
      </c>
      <c r="M18" s="184">
        <v>84396272</v>
      </c>
      <c r="N18" s="184">
        <v>35789715</v>
      </c>
      <c r="O18" s="184">
        <v>35789715</v>
      </c>
      <c r="P18" s="184">
        <v>35789715</v>
      </c>
      <c r="Q18" s="184">
        <v>35789715</v>
      </c>
      <c r="R18" s="184">
        <f>IFERROR(O18/M18*100,0)</f>
        <v>42.406748724635605</v>
      </c>
      <c r="S18" s="184">
        <f>IFERROR(O18/N18*100,0)</f>
        <v>100</v>
      </c>
      <c r="T18" s="184">
        <f>IFERROR(P18/M18*100,0)</f>
        <v>42.406748724635605</v>
      </c>
      <c r="U18" s="184">
        <f>IFERROR(P18/N18*100,)</f>
        <v>100</v>
      </c>
    </row>
    <row r="19" spans="1:21" s="206" customFormat="1" ht="33.75">
      <c r="A19" s="204">
        <v>4</v>
      </c>
      <c r="B19" s="204"/>
      <c r="C19" s="204"/>
      <c r="D19" s="204"/>
      <c r="E19" s="204"/>
      <c r="F19" s="205" t="s">
        <v>291</v>
      </c>
      <c r="G19" s="204"/>
      <c r="H19" s="184"/>
      <c r="I19" s="184"/>
      <c r="J19" s="184"/>
      <c r="K19" s="184"/>
      <c r="L19" s="184"/>
      <c r="M19" s="184">
        <f>M20</f>
        <v>141683674</v>
      </c>
      <c r="N19" s="184">
        <f t="shared" ref="N19:Q22" si="2">N20</f>
        <v>30602442.440000001</v>
      </c>
      <c r="O19" s="184">
        <f t="shared" si="2"/>
        <v>30602442.440000001</v>
      </c>
      <c r="P19" s="184">
        <f t="shared" si="2"/>
        <v>30602442.440000001</v>
      </c>
      <c r="Q19" s="184">
        <f t="shared" si="2"/>
        <v>30602442.440000001</v>
      </c>
      <c r="R19" s="184"/>
      <c r="S19" s="184"/>
      <c r="T19" s="184"/>
      <c r="U19" s="184"/>
    </row>
    <row r="20" spans="1:21" s="206" customFormat="1" ht="11.25">
      <c r="A20" s="204"/>
      <c r="B20" s="204">
        <v>2</v>
      </c>
      <c r="C20" s="204"/>
      <c r="D20" s="204"/>
      <c r="E20" s="204"/>
      <c r="F20" s="205" t="s">
        <v>229</v>
      </c>
      <c r="G20" s="204"/>
      <c r="H20" s="184"/>
      <c r="I20" s="184"/>
      <c r="J20" s="184"/>
      <c r="K20" s="184"/>
      <c r="L20" s="184"/>
      <c r="M20" s="184">
        <f>M21</f>
        <v>141683674</v>
      </c>
      <c r="N20" s="184">
        <f t="shared" si="2"/>
        <v>30602442.440000001</v>
      </c>
      <c r="O20" s="184">
        <f t="shared" si="2"/>
        <v>30602442.440000001</v>
      </c>
      <c r="P20" s="184">
        <f t="shared" si="2"/>
        <v>30602442.440000001</v>
      </c>
      <c r="Q20" s="184">
        <f t="shared" si="2"/>
        <v>30602442.440000001</v>
      </c>
      <c r="R20" s="184"/>
      <c r="S20" s="184"/>
      <c r="T20" s="184"/>
      <c r="U20" s="184"/>
    </row>
    <row r="21" spans="1:21" s="206" customFormat="1" ht="22.5">
      <c r="A21" s="204"/>
      <c r="B21" s="204"/>
      <c r="C21" s="204">
        <v>2</v>
      </c>
      <c r="D21" s="204"/>
      <c r="E21" s="204"/>
      <c r="F21" s="205" t="s">
        <v>230</v>
      </c>
      <c r="G21" s="204"/>
      <c r="H21" s="184"/>
      <c r="I21" s="184"/>
      <c r="J21" s="184"/>
      <c r="K21" s="184"/>
      <c r="L21" s="184"/>
      <c r="M21" s="184">
        <f>M22</f>
        <v>141683674</v>
      </c>
      <c r="N21" s="184">
        <f t="shared" si="2"/>
        <v>30602442.440000001</v>
      </c>
      <c r="O21" s="184">
        <f t="shared" si="2"/>
        <v>30602442.440000001</v>
      </c>
      <c r="P21" s="184">
        <f t="shared" si="2"/>
        <v>30602442.440000001</v>
      </c>
      <c r="Q21" s="184">
        <f t="shared" si="2"/>
        <v>30602442.440000001</v>
      </c>
      <c r="R21" s="184"/>
      <c r="S21" s="184"/>
      <c r="T21" s="184"/>
      <c r="U21" s="184"/>
    </row>
    <row r="22" spans="1:21" s="62" customFormat="1" ht="15" customHeight="1">
      <c r="A22" s="63"/>
      <c r="B22" s="63"/>
      <c r="C22" s="63"/>
      <c r="D22" s="63">
        <v>4</v>
      </c>
      <c r="E22" s="63"/>
      <c r="F22" s="193" t="s">
        <v>310</v>
      </c>
      <c r="G22" s="63"/>
      <c r="H22" s="48"/>
      <c r="I22" s="48"/>
      <c r="J22" s="48"/>
      <c r="K22" s="48"/>
      <c r="L22" s="48"/>
      <c r="M22" s="48">
        <f>M23</f>
        <v>141683674</v>
      </c>
      <c r="N22" s="48">
        <f t="shared" si="2"/>
        <v>30602442.440000001</v>
      </c>
      <c r="O22" s="48">
        <f t="shared" si="2"/>
        <v>30602442.440000001</v>
      </c>
      <c r="P22" s="48">
        <f t="shared" si="2"/>
        <v>30602442.440000001</v>
      </c>
      <c r="Q22" s="48">
        <f t="shared" si="2"/>
        <v>30602442.440000001</v>
      </c>
      <c r="R22" s="48"/>
      <c r="S22" s="48"/>
      <c r="T22" s="48"/>
      <c r="U22" s="48"/>
    </row>
    <row r="23" spans="1:21" s="62" customFormat="1" ht="11.25">
      <c r="A23" s="63"/>
      <c r="B23" s="63"/>
      <c r="C23" s="63"/>
      <c r="D23" s="63"/>
      <c r="E23" s="63">
        <v>223</v>
      </c>
      <c r="F23" s="193" t="s">
        <v>310</v>
      </c>
      <c r="G23" s="63" t="s">
        <v>333</v>
      </c>
      <c r="H23" s="48">
        <v>22000</v>
      </c>
      <c r="I23" s="48">
        <v>9950</v>
      </c>
      <c r="J23" s="48">
        <v>2805</v>
      </c>
      <c r="K23" s="48">
        <f>IFERROR(J23/H23*100,0)</f>
        <v>12.75</v>
      </c>
      <c r="L23" s="48">
        <f>IFERROR(J23/I23*100,0)</f>
        <v>28.190954773869347</v>
      </c>
      <c r="M23" s="48">
        <v>141683674</v>
      </c>
      <c r="N23" s="48">
        <v>30602442.440000001</v>
      </c>
      <c r="O23" s="48">
        <v>30602442.440000001</v>
      </c>
      <c r="P23" s="48">
        <v>30602442.440000001</v>
      </c>
      <c r="Q23" s="48">
        <v>30602442.440000001</v>
      </c>
      <c r="R23" s="48">
        <f>IFERROR(O23/M23*100,0)</f>
        <v>21.599131061494074</v>
      </c>
      <c r="S23" s="48">
        <f>IFERROR(O23/N23*100,0)</f>
        <v>100</v>
      </c>
      <c r="T23" s="48">
        <f>IFERROR(P23/M23*100,0)</f>
        <v>21.599131061494074</v>
      </c>
      <c r="U23" s="48">
        <f>IFERROR(P23/N23*100,)</f>
        <v>100</v>
      </c>
    </row>
    <row r="24" spans="1:21" s="62" customFormat="1" ht="33.75">
      <c r="A24" s="63">
        <v>5</v>
      </c>
      <c r="B24" s="63"/>
      <c r="C24" s="63"/>
      <c r="D24" s="63"/>
      <c r="E24" s="63"/>
      <c r="F24" s="193" t="s">
        <v>314</v>
      </c>
      <c r="G24" s="63"/>
      <c r="H24" s="48"/>
      <c r="I24" s="48"/>
      <c r="J24" s="48"/>
      <c r="K24" s="48"/>
      <c r="L24" s="48"/>
      <c r="M24" s="48">
        <f>M25</f>
        <v>47834020</v>
      </c>
      <c r="N24" s="48">
        <f t="shared" ref="N24:Q27" si="3">N25</f>
        <v>21584564.240000002</v>
      </c>
      <c r="O24" s="48">
        <f t="shared" si="3"/>
        <v>20980322.239999998</v>
      </c>
      <c r="P24" s="48">
        <f t="shared" si="3"/>
        <v>20980322.239999998</v>
      </c>
      <c r="Q24" s="48">
        <f t="shared" si="3"/>
        <v>20980322.239999998</v>
      </c>
      <c r="R24" s="48"/>
      <c r="S24" s="48"/>
      <c r="T24" s="48"/>
      <c r="U24" s="48"/>
    </row>
    <row r="25" spans="1:21" s="62" customFormat="1" ht="15" customHeight="1">
      <c r="A25" s="63"/>
      <c r="B25" s="63">
        <v>1</v>
      </c>
      <c r="C25" s="63"/>
      <c r="D25" s="63"/>
      <c r="E25" s="63"/>
      <c r="F25" s="193" t="s">
        <v>223</v>
      </c>
      <c r="G25" s="63"/>
      <c r="H25" s="48"/>
      <c r="I25" s="48"/>
      <c r="J25" s="48"/>
      <c r="K25" s="48"/>
      <c r="L25" s="48"/>
      <c r="M25" s="48">
        <f>M26</f>
        <v>47834020</v>
      </c>
      <c r="N25" s="48">
        <f t="shared" si="3"/>
        <v>21584564.240000002</v>
      </c>
      <c r="O25" s="48">
        <f t="shared" si="3"/>
        <v>20980322.239999998</v>
      </c>
      <c r="P25" s="48">
        <f t="shared" si="3"/>
        <v>20980322.239999998</v>
      </c>
      <c r="Q25" s="48">
        <f t="shared" si="3"/>
        <v>20980322.239999998</v>
      </c>
      <c r="R25" s="48"/>
      <c r="S25" s="48"/>
      <c r="T25" s="48"/>
      <c r="U25" s="48"/>
    </row>
    <row r="26" spans="1:21" s="62" customFormat="1" ht="15" customHeight="1">
      <c r="A26" s="63"/>
      <c r="B26" s="63"/>
      <c r="C26" s="63">
        <v>8</v>
      </c>
      <c r="D26" s="63"/>
      <c r="E26" s="63"/>
      <c r="F26" s="193" t="s">
        <v>318</v>
      </c>
      <c r="G26" s="63"/>
      <c r="H26" s="48"/>
      <c r="I26" s="48"/>
      <c r="J26" s="48"/>
      <c r="K26" s="48"/>
      <c r="L26" s="48"/>
      <c r="M26" s="48">
        <f>M27</f>
        <v>47834020</v>
      </c>
      <c r="N26" s="48">
        <f t="shared" si="3"/>
        <v>21584564.240000002</v>
      </c>
      <c r="O26" s="48">
        <f t="shared" si="3"/>
        <v>20980322.239999998</v>
      </c>
      <c r="P26" s="48">
        <f t="shared" si="3"/>
        <v>20980322.239999998</v>
      </c>
      <c r="Q26" s="48">
        <f t="shared" si="3"/>
        <v>20980322.239999998</v>
      </c>
      <c r="R26" s="48"/>
      <c r="S26" s="48"/>
      <c r="T26" s="48"/>
      <c r="U26" s="48"/>
    </row>
    <row r="27" spans="1:21" s="62" customFormat="1" ht="15" customHeight="1">
      <c r="A27" s="63"/>
      <c r="B27" s="63"/>
      <c r="C27" s="63"/>
      <c r="D27" s="63">
        <v>5</v>
      </c>
      <c r="E27" s="63"/>
      <c r="F27" s="193" t="s">
        <v>495</v>
      </c>
      <c r="G27" s="63"/>
      <c r="H27" s="48"/>
      <c r="I27" s="48"/>
      <c r="J27" s="48"/>
      <c r="K27" s="48"/>
      <c r="L27" s="48"/>
      <c r="M27" s="48">
        <f>M28</f>
        <v>47834020</v>
      </c>
      <c r="N27" s="48">
        <f t="shared" si="3"/>
        <v>21584564.240000002</v>
      </c>
      <c r="O27" s="48">
        <f t="shared" si="3"/>
        <v>20980322.239999998</v>
      </c>
      <c r="P27" s="48">
        <f t="shared" si="3"/>
        <v>20980322.239999998</v>
      </c>
      <c r="Q27" s="48">
        <f t="shared" si="3"/>
        <v>20980322.239999998</v>
      </c>
      <c r="R27" s="48"/>
      <c r="S27" s="48"/>
      <c r="T27" s="48"/>
      <c r="U27" s="48"/>
    </row>
    <row r="28" spans="1:21" s="62" customFormat="1" ht="15" customHeight="1">
      <c r="A28" s="63"/>
      <c r="B28" s="63"/>
      <c r="C28" s="63"/>
      <c r="D28" s="63"/>
      <c r="E28" s="63">
        <v>201</v>
      </c>
      <c r="F28" s="193" t="s">
        <v>322</v>
      </c>
      <c r="G28" s="63" t="s">
        <v>334</v>
      </c>
      <c r="H28" s="48">
        <v>1</v>
      </c>
      <c r="I28" s="48">
        <v>1</v>
      </c>
      <c r="J28" s="48">
        <v>1</v>
      </c>
      <c r="K28" s="48">
        <f>IFERROR(J28/H28*100,0)</f>
        <v>100</v>
      </c>
      <c r="L28" s="48">
        <f>IFERROR(J28/I28*100,0)</f>
        <v>100</v>
      </c>
      <c r="M28" s="48">
        <v>47834020</v>
      </c>
      <c r="N28" s="48">
        <v>21584564.240000002</v>
      </c>
      <c r="O28" s="48">
        <v>20980322.239999998</v>
      </c>
      <c r="P28" s="48">
        <v>20980322.239999998</v>
      </c>
      <c r="Q28" s="48">
        <v>20980322.239999998</v>
      </c>
      <c r="R28" s="48">
        <f>IFERROR(O28/M28*100,0)</f>
        <v>43.860671212664123</v>
      </c>
      <c r="S28" s="48">
        <f>IFERROR(O28/N28*100,0)</f>
        <v>97.200582817973981</v>
      </c>
      <c r="T28" s="48">
        <f>IFERROR(P28/M28*100,0)</f>
        <v>43.860671212664123</v>
      </c>
      <c r="U28" s="48">
        <f>IFERROR(P28/N28*100,)</f>
        <v>97.200582817973981</v>
      </c>
    </row>
    <row r="29" spans="1:21" s="62" customFormat="1" ht="15" customHeight="1">
      <c r="A29" s="63"/>
      <c r="B29" s="63"/>
      <c r="C29" s="63"/>
      <c r="D29" s="63"/>
      <c r="E29" s="63"/>
      <c r="F29" s="63"/>
      <c r="G29" s="63"/>
      <c r="H29" s="48"/>
      <c r="I29" s="48"/>
      <c r="J29" s="48"/>
      <c r="K29" s="48"/>
      <c r="L29" s="48"/>
      <c r="M29" s="48"/>
      <c r="N29" s="48"/>
      <c r="O29" s="48"/>
      <c r="P29" s="48"/>
      <c r="Q29" s="48"/>
      <c r="R29" s="48"/>
      <c r="S29" s="48"/>
      <c r="T29" s="48"/>
      <c r="U29" s="48"/>
    </row>
    <row r="30" spans="1:21" s="62" customFormat="1" ht="15" customHeight="1">
      <c r="A30" s="63"/>
      <c r="B30" s="63"/>
      <c r="C30" s="63"/>
      <c r="D30" s="63"/>
      <c r="E30" s="63"/>
      <c r="F30" s="63"/>
      <c r="G30" s="63"/>
      <c r="H30" s="48"/>
      <c r="I30" s="48"/>
      <c r="J30" s="48"/>
      <c r="K30" s="48"/>
      <c r="L30" s="48"/>
      <c r="M30" s="48"/>
      <c r="N30" s="48"/>
      <c r="O30" s="48"/>
      <c r="P30" s="48"/>
      <c r="Q30" s="48"/>
      <c r="R30" s="48"/>
      <c r="S30" s="48"/>
      <c r="T30" s="48"/>
      <c r="U30" s="48"/>
    </row>
    <row r="31" spans="1:21" s="62" customFormat="1" ht="15" customHeight="1">
      <c r="A31" s="63"/>
      <c r="B31" s="63"/>
      <c r="C31" s="63"/>
      <c r="D31" s="63"/>
      <c r="E31" s="63"/>
      <c r="F31" s="61"/>
      <c r="G31" s="63"/>
      <c r="H31" s="48"/>
      <c r="I31" s="48"/>
      <c r="J31" s="48"/>
      <c r="K31" s="48"/>
      <c r="L31" s="48"/>
      <c r="M31" s="48"/>
      <c r="N31" s="48"/>
      <c r="O31" s="48"/>
      <c r="P31" s="48"/>
      <c r="Q31" s="48"/>
      <c r="R31" s="48"/>
      <c r="S31" s="48"/>
      <c r="T31" s="48"/>
      <c r="U31" s="48"/>
    </row>
    <row r="32" spans="1:21" s="62" customFormat="1" ht="15" customHeight="1">
      <c r="A32" s="63"/>
      <c r="B32" s="63"/>
      <c r="C32" s="63"/>
      <c r="D32" s="63"/>
      <c r="E32" s="63"/>
      <c r="F32" s="63"/>
      <c r="G32" s="63"/>
      <c r="H32" s="48"/>
      <c r="I32" s="48"/>
      <c r="J32" s="48"/>
      <c r="K32" s="48"/>
      <c r="L32" s="48"/>
      <c r="M32" s="48"/>
      <c r="N32" s="48"/>
      <c r="O32" s="48"/>
      <c r="P32" s="48"/>
      <c r="Q32" s="48"/>
      <c r="R32" s="48"/>
      <c r="S32" s="48"/>
      <c r="T32" s="48"/>
      <c r="U32" s="48"/>
    </row>
    <row r="33" spans="1:21" s="62" customFormat="1" ht="15" customHeight="1">
      <c r="A33" s="63"/>
      <c r="B33" s="63"/>
      <c r="C33" s="63"/>
      <c r="D33" s="63"/>
      <c r="E33" s="63"/>
      <c r="F33" s="61" t="s">
        <v>110</v>
      </c>
      <c r="G33" s="63"/>
      <c r="H33" s="48"/>
      <c r="I33" s="48"/>
      <c r="J33" s="48"/>
      <c r="K33" s="48"/>
      <c r="L33" s="48"/>
      <c r="M33" s="48">
        <f>M24+M19+M14+M9</f>
        <v>274752868</v>
      </c>
      <c r="N33" s="48">
        <f>N24+N19+N14+N9</f>
        <v>87976721.680000007</v>
      </c>
      <c r="O33" s="48">
        <f>O24+O19+O14+O9</f>
        <v>87372479.680000007</v>
      </c>
      <c r="P33" s="48">
        <f>P24+P19+P14+P9</f>
        <v>87372479.680000007</v>
      </c>
      <c r="Q33" s="48">
        <f>Q24+Q19+Q14+Q9</f>
        <v>87372479.680000007</v>
      </c>
      <c r="R33" s="48"/>
      <c r="S33" s="48"/>
      <c r="T33" s="48"/>
      <c r="U33" s="48"/>
    </row>
    <row r="34" spans="1:21" s="62" customFormat="1" ht="15" customHeight="1">
      <c r="A34" s="67"/>
      <c r="B34" s="67"/>
      <c r="C34" s="67"/>
      <c r="D34" s="67"/>
      <c r="E34" s="67"/>
      <c r="F34" s="67"/>
      <c r="G34" s="67"/>
      <c r="H34" s="49"/>
      <c r="I34" s="49"/>
      <c r="J34" s="49"/>
      <c r="K34" s="49"/>
      <c r="L34" s="49"/>
      <c r="M34" s="49"/>
      <c r="N34" s="49"/>
      <c r="O34" s="49"/>
      <c r="P34" s="49"/>
      <c r="Q34" s="49"/>
      <c r="R34" s="49"/>
      <c r="S34" s="49"/>
      <c r="T34" s="49"/>
      <c r="U34" s="49"/>
    </row>
    <row r="35" spans="1:21">
      <c r="A35" s="22"/>
      <c r="B35" s="57"/>
      <c r="C35" s="22"/>
      <c r="D35" s="22"/>
      <c r="F35" s="22"/>
    </row>
    <row r="36" spans="1:21">
      <c r="B36" s="23"/>
      <c r="C36" s="24"/>
      <c r="D36" s="24"/>
      <c r="N36" s="25"/>
      <c r="O36" s="25"/>
    </row>
    <row r="37" spans="1:21">
      <c r="B37" s="26"/>
      <c r="C37" s="26"/>
      <c r="D37" s="26"/>
      <c r="N37" s="27"/>
      <c r="O37"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view="pageLayout" zoomScale="90" zoomScaleNormal="85" zoomScaleSheetLayoutView="100"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9.28515625" style="21" customWidth="1"/>
    <col min="8" max="10" width="15.85546875" style="21" customWidth="1"/>
    <col min="11" max="11" width="9.28515625" style="21" customWidth="1"/>
    <col min="12" max="12" width="8.85546875" style="21" customWidth="1"/>
    <col min="13" max="17" width="15.85546875" style="21" customWidth="1"/>
    <col min="18" max="18" width="9.28515625" style="21" customWidth="1"/>
    <col min="19" max="19" width="9" style="21" bestFit="1" customWidth="1"/>
    <col min="20" max="20" width="9" style="21" customWidth="1"/>
    <col min="21" max="21" width="9" style="21" bestFit="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33" customHeight="1">
      <c r="A2" s="514" t="s">
        <v>488</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18" customHeight="1">
      <c r="A9" s="63">
        <v>1</v>
      </c>
      <c r="B9" s="63"/>
      <c r="C9" s="63"/>
      <c r="D9" s="63"/>
      <c r="E9" s="63"/>
      <c r="F9" s="193" t="s">
        <v>222</v>
      </c>
      <c r="G9" s="63"/>
      <c r="H9" s="48"/>
      <c r="I9" s="48"/>
      <c r="J9" s="48"/>
      <c r="K9" s="48"/>
      <c r="L9" s="48"/>
      <c r="M9" s="48">
        <f>M10</f>
        <v>14256959</v>
      </c>
      <c r="N9" s="48">
        <f>N10</f>
        <v>1673118.49</v>
      </c>
      <c r="O9" s="48">
        <f>O10</f>
        <v>1673118.49</v>
      </c>
      <c r="P9" s="48">
        <f>P10</f>
        <v>1673118.49</v>
      </c>
      <c r="Q9" s="48">
        <f>Q10</f>
        <v>1673118.49</v>
      </c>
      <c r="R9" s="48"/>
      <c r="S9" s="48"/>
      <c r="T9" s="48"/>
      <c r="U9" s="48"/>
    </row>
    <row r="10" spans="1:21" s="62" customFormat="1" ht="15" customHeight="1">
      <c r="A10" s="63"/>
      <c r="B10" s="63">
        <v>2</v>
      </c>
      <c r="C10" s="63"/>
      <c r="D10" s="63"/>
      <c r="E10" s="63"/>
      <c r="F10" s="193" t="s">
        <v>229</v>
      </c>
      <c r="G10" s="63"/>
      <c r="H10" s="48"/>
      <c r="I10" s="48"/>
      <c r="J10" s="48"/>
      <c r="K10" s="48"/>
      <c r="L10" s="48"/>
      <c r="M10" s="48">
        <f>M11+M14</f>
        <v>14256959</v>
      </c>
      <c r="N10" s="48">
        <f>N11+N14</f>
        <v>1673118.49</v>
      </c>
      <c r="O10" s="48">
        <f>O11+O14</f>
        <v>1673118.49</v>
      </c>
      <c r="P10" s="48">
        <f>P11+P14</f>
        <v>1673118.49</v>
      </c>
      <c r="Q10" s="48">
        <f>Q11+Q14</f>
        <v>1673118.49</v>
      </c>
      <c r="R10" s="48"/>
      <c r="S10" s="48"/>
      <c r="T10" s="48"/>
      <c r="U10" s="48"/>
    </row>
    <row r="11" spans="1:21" s="62" customFormat="1" ht="15" customHeight="1">
      <c r="A11" s="63"/>
      <c r="B11" s="63"/>
      <c r="C11" s="63">
        <v>5</v>
      </c>
      <c r="D11" s="63"/>
      <c r="E11" s="63"/>
      <c r="F11" s="193" t="s">
        <v>496</v>
      </c>
      <c r="G11" s="63"/>
      <c r="H11" s="48"/>
      <c r="I11" s="48"/>
      <c r="J11" s="48"/>
      <c r="K11" s="48"/>
      <c r="L11" s="48"/>
      <c r="M11" s="48">
        <f>M12</f>
        <v>4256959</v>
      </c>
      <c r="N11" s="48">
        <f t="shared" ref="N11:Q12" si="0">N12</f>
        <v>1673118.49</v>
      </c>
      <c r="O11" s="48">
        <f t="shared" si="0"/>
        <v>1673118.49</v>
      </c>
      <c r="P11" s="48">
        <f t="shared" si="0"/>
        <v>1673118.49</v>
      </c>
      <c r="Q11" s="48">
        <f t="shared" si="0"/>
        <v>1673118.49</v>
      </c>
      <c r="R11" s="48"/>
      <c r="S11" s="48"/>
      <c r="T11" s="48"/>
      <c r="U11" s="48"/>
    </row>
    <row r="12" spans="1:21" s="62" customFormat="1" ht="15" customHeight="1">
      <c r="A12" s="63"/>
      <c r="B12" s="63"/>
      <c r="C12" s="63"/>
      <c r="D12" s="63">
        <v>1</v>
      </c>
      <c r="E12" s="63"/>
      <c r="F12" s="193" t="s">
        <v>497</v>
      </c>
      <c r="G12" s="63"/>
      <c r="H12" s="48"/>
      <c r="I12" s="48"/>
      <c r="J12" s="48"/>
      <c r="K12" s="48"/>
      <c r="L12" s="48"/>
      <c r="M12" s="48">
        <f>M13</f>
        <v>4256959</v>
      </c>
      <c r="N12" s="48">
        <f t="shared" si="0"/>
        <v>1673118.49</v>
      </c>
      <c r="O12" s="48">
        <f t="shared" si="0"/>
        <v>1673118.49</v>
      </c>
      <c r="P12" s="48">
        <f t="shared" si="0"/>
        <v>1673118.49</v>
      </c>
      <c r="Q12" s="48">
        <f t="shared" si="0"/>
        <v>1673118.49</v>
      </c>
      <c r="R12" s="48"/>
      <c r="S12" s="48"/>
      <c r="T12" s="48"/>
      <c r="U12" s="48"/>
    </row>
    <row r="13" spans="1:21" s="206" customFormat="1" ht="33.75">
      <c r="A13" s="204"/>
      <c r="B13" s="204"/>
      <c r="C13" s="204"/>
      <c r="D13" s="204"/>
      <c r="E13" s="204">
        <v>218</v>
      </c>
      <c r="F13" s="205" t="s">
        <v>253</v>
      </c>
      <c r="G13" s="204" t="s">
        <v>244</v>
      </c>
      <c r="H13" s="184">
        <v>42</v>
      </c>
      <c r="I13" s="184">
        <v>22</v>
      </c>
      <c r="J13" s="184">
        <v>8</v>
      </c>
      <c r="K13" s="184">
        <f>IFERROR(J13/H13*100,0)</f>
        <v>19.047619047619047</v>
      </c>
      <c r="L13" s="184">
        <f>IFERROR(J13/I13*100,0)</f>
        <v>36.363636363636367</v>
      </c>
      <c r="M13" s="184">
        <v>4256959</v>
      </c>
      <c r="N13" s="184">
        <v>1673118.49</v>
      </c>
      <c r="O13" s="184">
        <v>1673118.49</v>
      </c>
      <c r="P13" s="184">
        <v>1673118.49</v>
      </c>
      <c r="Q13" s="184">
        <v>1673118.49</v>
      </c>
      <c r="R13" s="184">
        <f>IFERROR(O13/M13*100,0)</f>
        <v>39.303138461046963</v>
      </c>
      <c r="S13" s="184">
        <f>IFERROR(O13/N13*100,0)</f>
        <v>100</v>
      </c>
      <c r="T13" s="184">
        <f>IFERROR(P13/M13*100,0)</f>
        <v>39.303138461046963</v>
      </c>
      <c r="U13" s="184">
        <f>IFERROR(P13/N13*100,0)</f>
        <v>100</v>
      </c>
    </row>
    <row r="14" spans="1:21" s="206" customFormat="1" ht="15" customHeight="1">
      <c r="A14" s="204"/>
      <c r="B14" s="204"/>
      <c r="C14" s="204">
        <v>6</v>
      </c>
      <c r="D14" s="204"/>
      <c r="E14" s="204"/>
      <c r="F14" s="205" t="s">
        <v>254</v>
      </c>
      <c r="G14" s="204"/>
      <c r="H14" s="184"/>
      <c r="I14" s="184"/>
      <c r="J14" s="184"/>
      <c r="K14" s="184"/>
      <c r="L14" s="184"/>
      <c r="M14" s="184">
        <f>M15</f>
        <v>10000000</v>
      </c>
      <c r="N14" s="184">
        <f t="shared" ref="N14:Q15" si="1">N15</f>
        <v>0</v>
      </c>
      <c r="O14" s="184">
        <f t="shared" si="1"/>
        <v>0</v>
      </c>
      <c r="P14" s="184">
        <f t="shared" si="1"/>
        <v>0</v>
      </c>
      <c r="Q14" s="184">
        <f t="shared" si="1"/>
        <v>0</v>
      </c>
      <c r="R14" s="184"/>
      <c r="S14" s="184"/>
      <c r="T14" s="184"/>
      <c r="U14" s="184"/>
    </row>
    <row r="15" spans="1:21" s="206" customFormat="1" ht="22.5">
      <c r="A15" s="204"/>
      <c r="B15" s="204"/>
      <c r="C15" s="204"/>
      <c r="D15" s="204">
        <v>9</v>
      </c>
      <c r="E15" s="204"/>
      <c r="F15" s="205" t="s">
        <v>263</v>
      </c>
      <c r="G15" s="204"/>
      <c r="H15" s="184"/>
      <c r="I15" s="184"/>
      <c r="J15" s="184"/>
      <c r="K15" s="184"/>
      <c r="L15" s="184"/>
      <c r="M15" s="184">
        <f>M16</f>
        <v>10000000</v>
      </c>
      <c r="N15" s="184">
        <f t="shared" si="1"/>
        <v>0</v>
      </c>
      <c r="O15" s="184">
        <f t="shared" si="1"/>
        <v>0</v>
      </c>
      <c r="P15" s="184">
        <f t="shared" si="1"/>
        <v>0</v>
      </c>
      <c r="Q15" s="184">
        <f t="shared" si="1"/>
        <v>0</v>
      </c>
      <c r="R15" s="184"/>
      <c r="S15" s="184"/>
      <c r="T15" s="184"/>
      <c r="U15" s="184"/>
    </row>
    <row r="16" spans="1:21" s="206" customFormat="1" ht="45">
      <c r="A16" s="204"/>
      <c r="B16" s="204"/>
      <c r="C16" s="204"/>
      <c r="D16" s="204"/>
      <c r="E16" s="204">
        <v>228</v>
      </c>
      <c r="F16" s="205" t="s">
        <v>266</v>
      </c>
      <c r="G16" s="204" t="s">
        <v>244</v>
      </c>
      <c r="H16" s="184">
        <v>21</v>
      </c>
      <c r="I16" s="184">
        <v>10</v>
      </c>
      <c r="J16" s="184">
        <v>0</v>
      </c>
      <c r="K16" s="184">
        <f>IFERROR(J16/H16*100,0)</f>
        <v>0</v>
      </c>
      <c r="L16" s="184">
        <f>IFERROR(J16/I16*100,0)</f>
        <v>0</v>
      </c>
      <c r="M16" s="184">
        <v>10000000</v>
      </c>
      <c r="N16" s="184">
        <v>0</v>
      </c>
      <c r="O16" s="184">
        <v>0</v>
      </c>
      <c r="P16" s="184">
        <v>0</v>
      </c>
      <c r="Q16" s="184">
        <v>0</v>
      </c>
      <c r="R16" s="184">
        <f>IFERROR(O16/M16*100,0)</f>
        <v>0</v>
      </c>
      <c r="S16" s="184">
        <f>IFERROR(O16/N16*100,0)</f>
        <v>0</v>
      </c>
      <c r="T16" s="184">
        <f>IFERROR(P16/M16*100,0)</f>
        <v>0</v>
      </c>
      <c r="U16" s="184">
        <f>IFERROR(P16/N16*100,0)</f>
        <v>0</v>
      </c>
    </row>
    <row r="17" spans="1:21" s="206" customFormat="1" ht="33.75">
      <c r="A17" s="204">
        <v>4</v>
      </c>
      <c r="B17" s="204"/>
      <c r="C17" s="204"/>
      <c r="D17" s="204"/>
      <c r="E17" s="204"/>
      <c r="F17" s="205" t="s">
        <v>291</v>
      </c>
      <c r="G17" s="204"/>
      <c r="H17" s="184"/>
      <c r="I17" s="184"/>
      <c r="J17" s="184"/>
      <c r="K17" s="184"/>
      <c r="L17" s="184"/>
      <c r="M17" s="184">
        <f>M18</f>
        <v>11405492</v>
      </c>
      <c r="N17" s="184">
        <f t="shared" ref="N17:Q18" si="2">N18</f>
        <v>834867.86</v>
      </c>
      <c r="O17" s="184">
        <f t="shared" si="2"/>
        <v>834867.86</v>
      </c>
      <c r="P17" s="184">
        <f t="shared" si="2"/>
        <v>834867.86</v>
      </c>
      <c r="Q17" s="184">
        <f t="shared" si="2"/>
        <v>834867.86</v>
      </c>
      <c r="R17" s="184"/>
      <c r="S17" s="184"/>
      <c r="T17" s="184"/>
      <c r="U17" s="184"/>
    </row>
    <row r="18" spans="1:21" s="206" customFormat="1" ht="15" customHeight="1">
      <c r="A18" s="204"/>
      <c r="B18" s="204">
        <v>2</v>
      </c>
      <c r="C18" s="204"/>
      <c r="D18" s="204"/>
      <c r="E18" s="204"/>
      <c r="F18" s="205" t="s">
        <v>229</v>
      </c>
      <c r="G18" s="204"/>
      <c r="H18" s="184"/>
      <c r="I18" s="184"/>
      <c r="J18" s="184"/>
      <c r="K18" s="184"/>
      <c r="L18" s="184"/>
      <c r="M18" s="184">
        <f>M19</f>
        <v>11405492</v>
      </c>
      <c r="N18" s="184">
        <f t="shared" si="2"/>
        <v>834867.86</v>
      </c>
      <c r="O18" s="184">
        <f t="shared" si="2"/>
        <v>834867.86</v>
      </c>
      <c r="P18" s="184">
        <f t="shared" si="2"/>
        <v>834867.86</v>
      </c>
      <c r="Q18" s="184">
        <f t="shared" si="2"/>
        <v>834867.86</v>
      </c>
      <c r="R18" s="184"/>
      <c r="S18" s="184"/>
      <c r="T18" s="184"/>
      <c r="U18" s="184"/>
    </row>
    <row r="19" spans="1:21" s="206" customFormat="1" ht="22.5">
      <c r="A19" s="204"/>
      <c r="B19" s="204"/>
      <c r="C19" s="204">
        <v>2</v>
      </c>
      <c r="D19" s="204"/>
      <c r="E19" s="204"/>
      <c r="F19" s="205" t="s">
        <v>230</v>
      </c>
      <c r="G19" s="204"/>
      <c r="H19" s="184"/>
      <c r="I19" s="184"/>
      <c r="J19" s="184"/>
      <c r="K19" s="184"/>
      <c r="L19" s="184"/>
      <c r="M19" s="184">
        <f>M20</f>
        <v>11405492</v>
      </c>
      <c r="N19" s="184">
        <f>N20</f>
        <v>834867.86</v>
      </c>
      <c r="O19" s="184">
        <f>O20</f>
        <v>834867.86</v>
      </c>
      <c r="P19" s="184">
        <f>P20</f>
        <v>834867.86</v>
      </c>
      <c r="Q19" s="184">
        <f>Q20</f>
        <v>834867.86</v>
      </c>
      <c r="R19" s="184"/>
      <c r="S19" s="184"/>
      <c r="T19" s="184"/>
      <c r="U19" s="184"/>
    </row>
    <row r="20" spans="1:21" s="206" customFormat="1" ht="15" customHeight="1">
      <c r="A20" s="204"/>
      <c r="B20" s="204"/>
      <c r="C20" s="204"/>
      <c r="D20" s="204">
        <v>1</v>
      </c>
      <c r="E20" s="204"/>
      <c r="F20" s="205" t="s">
        <v>299</v>
      </c>
      <c r="G20" s="204"/>
      <c r="H20" s="184"/>
      <c r="I20" s="184"/>
      <c r="J20" s="184"/>
      <c r="K20" s="184"/>
      <c r="L20" s="184"/>
      <c r="M20" s="184">
        <f>M21+M22</f>
        <v>11405492</v>
      </c>
      <c r="N20" s="184">
        <f>N21+N22</f>
        <v>834867.86</v>
      </c>
      <c r="O20" s="184">
        <f>O21+O22</f>
        <v>834867.86</v>
      </c>
      <c r="P20" s="184">
        <f>P21+P22</f>
        <v>834867.86</v>
      </c>
      <c r="Q20" s="184">
        <f>Q21+Q22</f>
        <v>834867.86</v>
      </c>
      <c r="R20" s="184"/>
      <c r="S20" s="184"/>
      <c r="T20" s="184"/>
      <c r="U20" s="184"/>
    </row>
    <row r="21" spans="1:21" s="206" customFormat="1" ht="15" customHeight="1">
      <c r="A21" s="204"/>
      <c r="B21" s="204"/>
      <c r="C21" s="204"/>
      <c r="D21" s="204"/>
      <c r="E21" s="204">
        <v>211</v>
      </c>
      <c r="F21" s="205" t="s">
        <v>300</v>
      </c>
      <c r="G21" s="204" t="s">
        <v>331</v>
      </c>
      <c r="H21" s="184">
        <v>350000</v>
      </c>
      <c r="I21" s="184">
        <v>175000</v>
      </c>
      <c r="J21" s="184">
        <v>0</v>
      </c>
      <c r="K21" s="184">
        <f>IFERROR(J21/H21*100,0)</f>
        <v>0</v>
      </c>
      <c r="L21" s="184">
        <f>IFERROR(J21/I21*100,0)</f>
        <v>0</v>
      </c>
      <c r="M21" s="184">
        <v>161492</v>
      </c>
      <c r="N21" s="184">
        <v>0</v>
      </c>
      <c r="O21" s="184">
        <v>0</v>
      </c>
      <c r="P21" s="184">
        <v>0</v>
      </c>
      <c r="Q21" s="184">
        <v>0</v>
      </c>
      <c r="R21" s="184">
        <f>IFERROR(O21/M21*100,0)</f>
        <v>0</v>
      </c>
      <c r="S21" s="184">
        <f>IFERROR(O21/N21*100,0)</f>
        <v>0</v>
      </c>
      <c r="T21" s="184">
        <f>IFERROR(P21/M21*100,0)</f>
        <v>0</v>
      </c>
      <c r="U21" s="184">
        <f>IFERROR(P21/N21*100,0)</f>
        <v>0</v>
      </c>
    </row>
    <row r="22" spans="1:21" s="62" customFormat="1" ht="33.75">
      <c r="A22" s="63"/>
      <c r="B22" s="63"/>
      <c r="C22" s="63"/>
      <c r="D22" s="63"/>
      <c r="E22" s="63">
        <v>217</v>
      </c>
      <c r="F22" s="193" t="s">
        <v>304</v>
      </c>
      <c r="G22" s="63" t="s">
        <v>244</v>
      </c>
      <c r="H22" s="48">
        <v>6</v>
      </c>
      <c r="I22" s="48">
        <v>3</v>
      </c>
      <c r="J22" s="48">
        <v>0</v>
      </c>
      <c r="K22" s="48">
        <f>IFERROR(J22/H22*100,0)</f>
        <v>0</v>
      </c>
      <c r="L22" s="48">
        <f>IFERROR(J22/I22*100,0)</f>
        <v>0</v>
      </c>
      <c r="M22" s="48">
        <v>11244000</v>
      </c>
      <c r="N22" s="48">
        <v>834867.86</v>
      </c>
      <c r="O22" s="48">
        <v>834867.86</v>
      </c>
      <c r="P22" s="48">
        <v>834867.86</v>
      </c>
      <c r="Q22" s="48">
        <v>834867.86</v>
      </c>
      <c r="R22" s="48">
        <f>IFERROR(O22/M22*100,0)</f>
        <v>7.4250076485236569</v>
      </c>
      <c r="S22" s="48">
        <f>IFERROR(O22/N22*100,0)</f>
        <v>100</v>
      </c>
      <c r="T22" s="48">
        <f>IFERROR(P22/M22*100,0)</f>
        <v>7.4250076485236569</v>
      </c>
      <c r="U22" s="48">
        <f>IFERROR(P22/N22*100,0)</f>
        <v>100</v>
      </c>
    </row>
    <row r="23" spans="1:21" s="62" customFormat="1" ht="15" customHeight="1">
      <c r="A23" s="63"/>
      <c r="B23" s="63"/>
      <c r="C23" s="63"/>
      <c r="D23" s="63"/>
      <c r="E23" s="63"/>
      <c r="F23" s="63"/>
      <c r="G23" s="63"/>
      <c r="H23" s="48"/>
      <c r="I23" s="48"/>
      <c r="J23" s="48"/>
      <c r="K23" s="48"/>
      <c r="L23" s="48"/>
      <c r="M23" s="48"/>
      <c r="N23" s="48"/>
      <c r="O23" s="48"/>
      <c r="P23" s="48"/>
      <c r="Q23" s="48"/>
      <c r="R23" s="48"/>
      <c r="S23" s="48"/>
      <c r="T23" s="48"/>
      <c r="U23" s="48"/>
    </row>
    <row r="24" spans="1:21" s="62" customFormat="1" ht="15" customHeight="1">
      <c r="A24" s="63"/>
      <c r="B24" s="63"/>
      <c r="C24" s="63"/>
      <c r="D24" s="63"/>
      <c r="E24" s="63"/>
      <c r="F24" s="63"/>
      <c r="G24" s="63"/>
      <c r="H24" s="48"/>
      <c r="I24" s="48"/>
      <c r="J24" s="48"/>
      <c r="K24" s="48"/>
      <c r="L24" s="48"/>
      <c r="M24" s="48"/>
      <c r="N24" s="48"/>
      <c r="O24" s="48"/>
      <c r="P24" s="48"/>
      <c r="Q24" s="48"/>
      <c r="R24" s="48"/>
      <c r="S24" s="48"/>
      <c r="T24" s="48"/>
      <c r="U24" s="48"/>
    </row>
    <row r="25" spans="1:21" s="62" customFormat="1" ht="15" customHeight="1">
      <c r="A25" s="63"/>
      <c r="B25" s="63"/>
      <c r="C25" s="63"/>
      <c r="D25" s="63"/>
      <c r="E25" s="63"/>
      <c r="F25" s="63"/>
      <c r="G25" s="63"/>
      <c r="H25" s="48"/>
      <c r="I25" s="48"/>
      <c r="J25" s="48"/>
      <c r="K25" s="48"/>
      <c r="L25" s="48"/>
      <c r="M25" s="48"/>
      <c r="N25" s="48"/>
      <c r="O25" s="48"/>
      <c r="P25" s="48"/>
      <c r="Q25" s="48"/>
      <c r="R25" s="48"/>
      <c r="S25" s="48"/>
      <c r="T25" s="48"/>
      <c r="U25" s="48"/>
    </row>
    <row r="26" spans="1:21" s="62" customFormat="1" ht="15" customHeight="1">
      <c r="A26" s="63"/>
      <c r="B26" s="63"/>
      <c r="C26" s="63"/>
      <c r="D26" s="63"/>
      <c r="E26" s="63"/>
      <c r="F26" s="63"/>
      <c r="G26" s="63"/>
      <c r="H26" s="48"/>
      <c r="I26" s="48"/>
      <c r="J26" s="48"/>
      <c r="K26" s="48"/>
      <c r="L26" s="48"/>
      <c r="M26" s="48"/>
      <c r="N26" s="48"/>
      <c r="O26" s="48"/>
      <c r="P26" s="48"/>
      <c r="Q26" s="48"/>
      <c r="R26" s="48"/>
      <c r="S26" s="48"/>
      <c r="T26" s="48"/>
      <c r="U26" s="48"/>
    </row>
    <row r="27" spans="1:21" s="62" customFormat="1" ht="15" customHeight="1">
      <c r="A27" s="63"/>
      <c r="B27" s="63"/>
      <c r="C27" s="63"/>
      <c r="D27" s="63"/>
      <c r="E27" s="63"/>
      <c r="F27" s="63"/>
      <c r="G27" s="63"/>
      <c r="H27" s="48"/>
      <c r="I27" s="48"/>
      <c r="J27" s="48"/>
      <c r="K27" s="48"/>
      <c r="L27" s="48"/>
      <c r="M27" s="48"/>
      <c r="N27" s="48"/>
      <c r="O27" s="48"/>
      <c r="P27" s="48"/>
      <c r="Q27" s="48"/>
      <c r="R27" s="48"/>
      <c r="S27" s="48"/>
      <c r="T27" s="48"/>
      <c r="U27" s="48"/>
    </row>
    <row r="28" spans="1:21" s="62" customFormat="1" ht="15" customHeight="1">
      <c r="A28" s="63"/>
      <c r="B28" s="63"/>
      <c r="C28" s="63"/>
      <c r="D28" s="63"/>
      <c r="E28" s="63"/>
      <c r="F28" s="63"/>
      <c r="G28" s="63"/>
      <c r="H28" s="48"/>
      <c r="I28" s="48"/>
      <c r="J28" s="48"/>
      <c r="K28" s="48"/>
      <c r="L28" s="48"/>
      <c r="M28" s="48"/>
      <c r="N28" s="48"/>
      <c r="O28" s="48"/>
      <c r="P28" s="48"/>
      <c r="Q28" s="48"/>
      <c r="R28" s="48"/>
      <c r="S28" s="48"/>
      <c r="T28" s="48"/>
      <c r="U28" s="48"/>
    </row>
    <row r="29" spans="1:21" s="62" customFormat="1" ht="15" customHeight="1">
      <c r="A29" s="63"/>
      <c r="B29" s="63"/>
      <c r="C29" s="63"/>
      <c r="D29" s="63"/>
      <c r="E29" s="63"/>
      <c r="F29" s="63"/>
      <c r="G29" s="63"/>
      <c r="H29" s="48"/>
      <c r="I29" s="48"/>
      <c r="J29" s="48"/>
      <c r="K29" s="48"/>
      <c r="L29" s="48"/>
      <c r="M29" s="48"/>
      <c r="N29" s="48"/>
      <c r="O29" s="48"/>
      <c r="P29" s="48"/>
      <c r="Q29" s="48"/>
      <c r="R29" s="48"/>
      <c r="S29" s="48"/>
      <c r="T29" s="48"/>
      <c r="U29" s="48"/>
    </row>
    <row r="30" spans="1:21" s="62" customFormat="1" ht="15" customHeight="1">
      <c r="A30" s="63"/>
      <c r="B30" s="63"/>
      <c r="C30" s="63"/>
      <c r="D30" s="63"/>
      <c r="E30" s="63"/>
      <c r="F30" s="63"/>
      <c r="G30" s="63"/>
      <c r="H30" s="48"/>
      <c r="I30" s="48"/>
      <c r="J30" s="48"/>
      <c r="K30" s="48"/>
      <c r="L30" s="48"/>
      <c r="M30" s="48"/>
      <c r="N30" s="48"/>
      <c r="O30" s="48"/>
      <c r="P30" s="48"/>
      <c r="Q30" s="48"/>
      <c r="R30" s="48"/>
      <c r="S30" s="48"/>
      <c r="T30" s="48"/>
      <c r="U30" s="48"/>
    </row>
    <row r="31" spans="1:21" s="62" customFormat="1" ht="15" customHeight="1">
      <c r="A31" s="63"/>
      <c r="B31" s="63"/>
      <c r="C31" s="63"/>
      <c r="D31" s="63"/>
      <c r="E31" s="63"/>
      <c r="F31" s="61"/>
      <c r="G31" s="63"/>
      <c r="H31" s="48"/>
      <c r="I31" s="48"/>
      <c r="J31" s="48"/>
      <c r="K31" s="48"/>
      <c r="L31" s="48"/>
      <c r="M31" s="48"/>
      <c r="N31" s="48"/>
      <c r="O31" s="48"/>
      <c r="P31" s="48"/>
      <c r="Q31" s="48"/>
      <c r="R31" s="48"/>
      <c r="S31" s="48"/>
      <c r="T31" s="48"/>
      <c r="U31" s="48"/>
    </row>
    <row r="32" spans="1:21" s="62" customFormat="1" ht="15" customHeight="1">
      <c r="A32" s="63"/>
      <c r="B32" s="63"/>
      <c r="C32" s="63"/>
      <c r="D32" s="63"/>
      <c r="E32" s="63"/>
      <c r="F32" s="63"/>
      <c r="G32" s="63"/>
      <c r="H32" s="48"/>
      <c r="I32" s="48"/>
      <c r="J32" s="48"/>
      <c r="K32" s="48"/>
      <c r="L32" s="48"/>
      <c r="M32" s="48"/>
      <c r="N32" s="48"/>
      <c r="O32" s="48"/>
      <c r="P32" s="48"/>
      <c r="Q32" s="48"/>
      <c r="R32" s="48"/>
      <c r="S32" s="48"/>
      <c r="T32" s="48"/>
      <c r="U32" s="48"/>
    </row>
    <row r="33" spans="1:21" s="62" customFormat="1" ht="15" customHeight="1">
      <c r="A33" s="63"/>
      <c r="B33" s="63"/>
      <c r="C33" s="63"/>
      <c r="D33" s="63"/>
      <c r="E33" s="63"/>
      <c r="F33" s="61" t="s">
        <v>110</v>
      </c>
      <c r="G33" s="63"/>
      <c r="H33" s="48"/>
      <c r="I33" s="48"/>
      <c r="J33" s="48"/>
      <c r="K33" s="48"/>
      <c r="L33" s="48"/>
      <c r="M33" s="48">
        <f>M17+M9</f>
        <v>25662451</v>
      </c>
      <c r="N33" s="48">
        <f>N17+N9</f>
        <v>2507986.35</v>
      </c>
      <c r="O33" s="48">
        <f>O17+O9</f>
        <v>2507986.35</v>
      </c>
      <c r="P33" s="48">
        <f>P17+P9</f>
        <v>2507986.35</v>
      </c>
      <c r="Q33" s="48">
        <f>Q17+Q9</f>
        <v>2507986.35</v>
      </c>
      <c r="R33" s="48"/>
      <c r="S33" s="48"/>
      <c r="T33" s="48"/>
      <c r="U33" s="48"/>
    </row>
    <row r="34" spans="1:21" s="62" customFormat="1" ht="15" customHeight="1">
      <c r="A34" s="67"/>
      <c r="B34" s="67"/>
      <c r="C34" s="67"/>
      <c r="D34" s="67"/>
      <c r="E34" s="67"/>
      <c r="F34" s="67"/>
      <c r="G34" s="67"/>
      <c r="H34" s="49"/>
      <c r="I34" s="49"/>
      <c r="J34" s="49"/>
      <c r="K34" s="49"/>
      <c r="L34" s="49"/>
      <c r="M34" s="49"/>
      <c r="N34" s="49"/>
      <c r="O34" s="49"/>
      <c r="P34" s="49"/>
      <c r="Q34" s="49"/>
      <c r="R34" s="49"/>
      <c r="S34" s="49"/>
      <c r="T34" s="49"/>
      <c r="U34" s="49"/>
    </row>
    <row r="35" spans="1:21">
      <c r="A35" s="22" t="s">
        <v>860</v>
      </c>
      <c r="B35" s="57"/>
      <c r="C35" s="22"/>
      <c r="D35" s="22"/>
      <c r="F35" s="22"/>
    </row>
    <row r="36" spans="1:21">
      <c r="B36" s="23"/>
      <c r="C36" s="24"/>
      <c r="D36" s="24"/>
      <c r="N36" s="25"/>
      <c r="O36" s="25"/>
    </row>
    <row r="37" spans="1:21">
      <c r="B37" s="26"/>
      <c r="C37" s="26"/>
      <c r="D37" s="26"/>
      <c r="N37" s="27"/>
      <c r="O37"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view="pageLayout" zoomScale="90" zoomScaleNormal="85" zoomScaleSheetLayoutView="100"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10" style="21" bestFit="1" customWidth="1"/>
    <col min="8" max="10" width="15.85546875" style="21" customWidth="1"/>
    <col min="11" max="11" width="8.28515625" style="21" customWidth="1"/>
    <col min="12" max="12" width="9" style="21" bestFit="1" customWidth="1"/>
    <col min="13" max="17" width="15.85546875" style="21" customWidth="1"/>
    <col min="18" max="18" width="8.7109375" style="21" customWidth="1"/>
    <col min="19" max="19" width="9" style="21" bestFit="1" customWidth="1"/>
    <col min="20" max="20" width="8.85546875" style="21" customWidth="1"/>
    <col min="21" max="21" width="8.7109375" style="2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29.25" customHeight="1">
      <c r="A2" s="514" t="s">
        <v>489</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22.5">
      <c r="A9" s="63">
        <v>1</v>
      </c>
      <c r="B9" s="63"/>
      <c r="C9" s="63"/>
      <c r="D9" s="63"/>
      <c r="E9" s="63"/>
      <c r="F9" s="193" t="s">
        <v>222</v>
      </c>
      <c r="G9" s="63"/>
      <c r="H9" s="48"/>
      <c r="I9" s="48"/>
      <c r="J9" s="48"/>
      <c r="K9" s="48"/>
      <c r="L9" s="48"/>
      <c r="M9" s="48">
        <f>M10</f>
        <v>21739611</v>
      </c>
      <c r="N9" s="48">
        <f t="shared" ref="N9:Q12" si="0">N10</f>
        <v>3871237.28</v>
      </c>
      <c r="O9" s="48">
        <f t="shared" si="0"/>
        <v>2184273.4700000002</v>
      </c>
      <c r="P9" s="48">
        <f t="shared" si="0"/>
        <v>2184273.4700000002</v>
      </c>
      <c r="Q9" s="48">
        <f t="shared" si="0"/>
        <v>2184273.4700000002</v>
      </c>
      <c r="R9" s="48"/>
      <c r="S9" s="48"/>
      <c r="T9" s="48"/>
      <c r="U9" s="48"/>
    </row>
    <row r="10" spans="1:21" s="62" customFormat="1" ht="15" customHeight="1">
      <c r="A10" s="63"/>
      <c r="B10" s="63">
        <v>2</v>
      </c>
      <c r="C10" s="63"/>
      <c r="D10" s="63"/>
      <c r="E10" s="63"/>
      <c r="F10" s="193" t="s">
        <v>229</v>
      </c>
      <c r="G10" s="63"/>
      <c r="H10" s="48"/>
      <c r="I10" s="48"/>
      <c r="J10" s="48"/>
      <c r="K10" s="48"/>
      <c r="L10" s="48"/>
      <c r="M10" s="48">
        <f>M11</f>
        <v>21739611</v>
      </c>
      <c r="N10" s="48">
        <f t="shared" si="0"/>
        <v>3871237.28</v>
      </c>
      <c r="O10" s="48">
        <f t="shared" si="0"/>
        <v>2184273.4700000002</v>
      </c>
      <c r="P10" s="48">
        <f t="shared" si="0"/>
        <v>2184273.4700000002</v>
      </c>
      <c r="Q10" s="48">
        <f t="shared" si="0"/>
        <v>2184273.4700000002</v>
      </c>
      <c r="R10" s="48"/>
      <c r="S10" s="48"/>
      <c r="T10" s="48"/>
      <c r="U10" s="48"/>
    </row>
    <row r="11" spans="1:21" s="62" customFormat="1" ht="15" customHeight="1">
      <c r="A11" s="63"/>
      <c r="B11" s="63"/>
      <c r="C11" s="63">
        <v>5</v>
      </c>
      <c r="D11" s="63"/>
      <c r="E11" s="63"/>
      <c r="F11" s="193" t="s">
        <v>496</v>
      </c>
      <c r="G11" s="63"/>
      <c r="H11" s="48"/>
      <c r="I11" s="48"/>
      <c r="J11" s="48"/>
      <c r="K11" s="48"/>
      <c r="L11" s="48"/>
      <c r="M11" s="48">
        <f>M12</f>
        <v>21739611</v>
      </c>
      <c r="N11" s="48">
        <f t="shared" si="0"/>
        <v>3871237.28</v>
      </c>
      <c r="O11" s="48">
        <f t="shared" si="0"/>
        <v>2184273.4700000002</v>
      </c>
      <c r="P11" s="48">
        <f t="shared" si="0"/>
        <v>2184273.4700000002</v>
      </c>
      <c r="Q11" s="48">
        <f t="shared" si="0"/>
        <v>2184273.4700000002</v>
      </c>
      <c r="R11" s="48"/>
      <c r="S11" s="48"/>
      <c r="T11" s="48"/>
      <c r="U11" s="48"/>
    </row>
    <row r="12" spans="1:21" s="62" customFormat="1" ht="15" customHeight="1">
      <c r="A12" s="63"/>
      <c r="B12" s="63"/>
      <c r="C12" s="63"/>
      <c r="D12" s="63">
        <v>1</v>
      </c>
      <c r="E12" s="63"/>
      <c r="F12" s="193" t="s">
        <v>497</v>
      </c>
      <c r="G12" s="63"/>
      <c r="H12" s="48"/>
      <c r="I12" s="48"/>
      <c r="J12" s="48"/>
      <c r="K12" s="48"/>
      <c r="L12" s="48"/>
      <c r="M12" s="48">
        <f>M13</f>
        <v>21739611</v>
      </c>
      <c r="N12" s="48">
        <f t="shared" si="0"/>
        <v>3871237.28</v>
      </c>
      <c r="O12" s="48">
        <f t="shared" si="0"/>
        <v>2184273.4700000002</v>
      </c>
      <c r="P12" s="48">
        <f t="shared" si="0"/>
        <v>2184273.4700000002</v>
      </c>
      <c r="Q12" s="48">
        <f t="shared" si="0"/>
        <v>2184273.4700000002</v>
      </c>
      <c r="R12" s="48"/>
      <c r="S12" s="48"/>
      <c r="T12" s="48"/>
      <c r="U12" s="48"/>
    </row>
    <row r="13" spans="1:21" s="206" customFormat="1" ht="33.75">
      <c r="A13" s="204"/>
      <c r="B13" s="204"/>
      <c r="C13" s="204"/>
      <c r="D13" s="204"/>
      <c r="E13" s="204">
        <v>218</v>
      </c>
      <c r="F13" s="205" t="s">
        <v>253</v>
      </c>
      <c r="G13" s="204" t="s">
        <v>244</v>
      </c>
      <c r="H13" s="184">
        <v>42</v>
      </c>
      <c r="I13" s="184">
        <v>22</v>
      </c>
      <c r="J13" s="184">
        <v>8</v>
      </c>
      <c r="K13" s="184">
        <f>IFERROR(J13/H13*100,0)</f>
        <v>19.047619047619047</v>
      </c>
      <c r="L13" s="184">
        <f>IFERROR(J13/I13*100,0)</f>
        <v>36.363636363636367</v>
      </c>
      <c r="M13" s="184">
        <v>21739611</v>
      </c>
      <c r="N13" s="184">
        <v>3871237.28</v>
      </c>
      <c r="O13" s="184">
        <v>2184273.4700000002</v>
      </c>
      <c r="P13" s="184">
        <v>2184273.4700000002</v>
      </c>
      <c r="Q13" s="184">
        <v>2184273.4700000002</v>
      </c>
      <c r="R13" s="184">
        <f>IFERROR(O13/M13*100,0)</f>
        <v>10.047435853383027</v>
      </c>
      <c r="S13" s="184">
        <f>IFERROR(O13/N13*100,0)</f>
        <v>56.423135861101251</v>
      </c>
      <c r="T13" s="184">
        <f>IFERROR(P13/M13*100,0)</f>
        <v>10.047435853383027</v>
      </c>
      <c r="U13" s="184">
        <f>IFERROR(P13/N13*100,0)</f>
        <v>56.423135861101251</v>
      </c>
    </row>
    <row r="14" spans="1:21" s="206" customFormat="1" ht="33.75">
      <c r="A14" s="204">
        <v>4</v>
      </c>
      <c r="B14" s="204"/>
      <c r="C14" s="204"/>
      <c r="D14" s="204"/>
      <c r="E14" s="204"/>
      <c r="F14" s="205" t="s">
        <v>291</v>
      </c>
      <c r="G14" s="204"/>
      <c r="H14" s="184"/>
      <c r="I14" s="184"/>
      <c r="J14" s="184"/>
      <c r="K14" s="184"/>
      <c r="L14" s="184"/>
      <c r="M14" s="184">
        <f>M15</f>
        <v>0</v>
      </c>
      <c r="N14" s="184">
        <f>N15</f>
        <v>1057705.52</v>
      </c>
      <c r="O14" s="184">
        <f>O15</f>
        <v>1057705.52</v>
      </c>
      <c r="P14" s="184">
        <f>P15</f>
        <v>1057705.52</v>
      </c>
      <c r="Q14" s="184">
        <f>Q15</f>
        <v>1057705.52</v>
      </c>
      <c r="R14" s="184"/>
      <c r="S14" s="184"/>
      <c r="T14" s="184"/>
      <c r="U14" s="184"/>
    </row>
    <row r="15" spans="1:21" s="206" customFormat="1" ht="15" customHeight="1">
      <c r="A15" s="204"/>
      <c r="B15" s="204">
        <v>2</v>
      </c>
      <c r="C15" s="204"/>
      <c r="D15" s="204"/>
      <c r="E15" s="204"/>
      <c r="F15" s="205" t="s">
        <v>229</v>
      </c>
      <c r="G15" s="204"/>
      <c r="H15" s="184"/>
      <c r="I15" s="184"/>
      <c r="J15" s="184"/>
      <c r="K15" s="184"/>
      <c r="L15" s="184"/>
      <c r="M15" s="184">
        <f>M16+M19</f>
        <v>0</v>
      </c>
      <c r="N15" s="184">
        <f>N16+N19</f>
        <v>1057705.52</v>
      </c>
      <c r="O15" s="184">
        <f>O16+O19</f>
        <v>1057705.52</v>
      </c>
      <c r="P15" s="184">
        <f>P16+P19</f>
        <v>1057705.52</v>
      </c>
      <c r="Q15" s="184">
        <f>Q16+Q19</f>
        <v>1057705.52</v>
      </c>
      <c r="R15" s="184"/>
      <c r="S15" s="184"/>
      <c r="T15" s="184"/>
      <c r="U15" s="184"/>
    </row>
    <row r="16" spans="1:21" s="206" customFormat="1" ht="15" customHeight="1">
      <c r="A16" s="204"/>
      <c r="B16" s="204"/>
      <c r="C16" s="204">
        <v>1</v>
      </c>
      <c r="D16" s="204"/>
      <c r="E16" s="204"/>
      <c r="F16" s="205" t="s">
        <v>292</v>
      </c>
      <c r="G16" s="204"/>
      <c r="H16" s="184"/>
      <c r="I16" s="184"/>
      <c r="J16" s="184"/>
      <c r="K16" s="184"/>
      <c r="L16" s="184"/>
      <c r="M16" s="184">
        <f>M17</f>
        <v>0</v>
      </c>
      <c r="N16" s="184">
        <f t="shared" ref="N16:Q17" si="1">N17</f>
        <v>1057705.52</v>
      </c>
      <c r="O16" s="184">
        <f t="shared" si="1"/>
        <v>1057705.52</v>
      </c>
      <c r="P16" s="184">
        <f t="shared" si="1"/>
        <v>1057705.52</v>
      </c>
      <c r="Q16" s="184">
        <f t="shared" si="1"/>
        <v>1057705.52</v>
      </c>
      <c r="R16" s="184"/>
      <c r="S16" s="184"/>
      <c r="T16" s="184"/>
      <c r="U16" s="184"/>
    </row>
    <row r="17" spans="1:21" s="206" customFormat="1" ht="33.75">
      <c r="A17" s="204"/>
      <c r="B17" s="204"/>
      <c r="C17" s="204"/>
      <c r="D17" s="204">
        <v>3</v>
      </c>
      <c r="E17" s="204"/>
      <c r="F17" s="205" t="s">
        <v>295</v>
      </c>
      <c r="G17" s="204"/>
      <c r="H17" s="184"/>
      <c r="I17" s="184"/>
      <c r="J17" s="184"/>
      <c r="K17" s="184"/>
      <c r="L17" s="184"/>
      <c r="M17" s="184">
        <f>M18</f>
        <v>0</v>
      </c>
      <c r="N17" s="184">
        <f t="shared" si="1"/>
        <v>1057705.52</v>
      </c>
      <c r="O17" s="184">
        <f t="shared" si="1"/>
        <v>1057705.52</v>
      </c>
      <c r="P17" s="184">
        <f t="shared" si="1"/>
        <v>1057705.52</v>
      </c>
      <c r="Q17" s="184">
        <f t="shared" si="1"/>
        <v>1057705.52</v>
      </c>
      <c r="R17" s="184"/>
      <c r="S17" s="184"/>
      <c r="T17" s="184"/>
      <c r="U17" s="184"/>
    </row>
    <row r="18" spans="1:21" s="206" customFormat="1" ht="33.75">
      <c r="A18" s="204"/>
      <c r="B18" s="204"/>
      <c r="C18" s="204"/>
      <c r="D18" s="204"/>
      <c r="E18" s="204">
        <v>206</v>
      </c>
      <c r="F18" s="205" t="s">
        <v>296</v>
      </c>
      <c r="G18" s="204" t="s">
        <v>328</v>
      </c>
      <c r="H18" s="184">
        <v>162</v>
      </c>
      <c r="I18" s="184">
        <v>81</v>
      </c>
      <c r="J18" s="184">
        <v>10</v>
      </c>
      <c r="K18" s="184">
        <f>IFERROR(J18/H18*100,0)</f>
        <v>6.1728395061728394</v>
      </c>
      <c r="L18" s="184">
        <f>IFERROR(J18/I18*100,0)</f>
        <v>12.345679012345679</v>
      </c>
      <c r="M18" s="184">
        <v>0</v>
      </c>
      <c r="N18" s="184">
        <v>1057705.52</v>
      </c>
      <c r="O18" s="184">
        <v>1057705.52</v>
      </c>
      <c r="P18" s="184">
        <v>1057705.52</v>
      </c>
      <c r="Q18" s="184">
        <v>1057705.52</v>
      </c>
      <c r="R18" s="184">
        <f>IFERROR(O18/M18*100,0)</f>
        <v>0</v>
      </c>
      <c r="S18" s="184">
        <f>IFERROR(O18/N18*100,0)</f>
        <v>100</v>
      </c>
      <c r="T18" s="184">
        <f>IFERROR(P18/M18*100,0)</f>
        <v>0</v>
      </c>
      <c r="U18" s="184">
        <f>IFERROR(P18/N18*100,0)</f>
        <v>100</v>
      </c>
    </row>
    <row r="19" spans="1:21" s="206" customFormat="1" ht="22.5">
      <c r="A19" s="204"/>
      <c r="B19" s="204"/>
      <c r="C19" s="204">
        <v>2</v>
      </c>
      <c r="D19" s="204"/>
      <c r="E19" s="204"/>
      <c r="F19" s="205" t="s">
        <v>230</v>
      </c>
      <c r="G19" s="204"/>
      <c r="H19" s="184"/>
      <c r="I19" s="184"/>
      <c r="J19" s="184"/>
      <c r="K19" s="184"/>
      <c r="L19" s="184"/>
      <c r="M19" s="184">
        <f t="shared" ref="M19:Q20" si="2">M20</f>
        <v>0</v>
      </c>
      <c r="N19" s="184">
        <f t="shared" si="2"/>
        <v>0</v>
      </c>
      <c r="O19" s="184">
        <f t="shared" si="2"/>
        <v>0</v>
      </c>
      <c r="P19" s="184">
        <f t="shared" si="2"/>
        <v>0</v>
      </c>
      <c r="Q19" s="184">
        <f t="shared" si="2"/>
        <v>0</v>
      </c>
      <c r="R19" s="184"/>
      <c r="S19" s="184"/>
      <c r="T19" s="184"/>
      <c r="U19" s="184"/>
    </row>
    <row r="20" spans="1:21" s="206" customFormat="1" ht="11.25">
      <c r="A20" s="204"/>
      <c r="B20" s="204"/>
      <c r="C20" s="204"/>
      <c r="D20" s="204">
        <v>3</v>
      </c>
      <c r="E20" s="204"/>
      <c r="F20" s="205" t="s">
        <v>308</v>
      </c>
      <c r="G20" s="204"/>
      <c r="H20" s="184"/>
      <c r="I20" s="184"/>
      <c r="J20" s="184"/>
      <c r="K20" s="184"/>
      <c r="L20" s="184"/>
      <c r="M20" s="184">
        <f t="shared" si="2"/>
        <v>0</v>
      </c>
      <c r="N20" s="184">
        <f t="shared" si="2"/>
        <v>0</v>
      </c>
      <c r="O20" s="184">
        <f t="shared" si="2"/>
        <v>0</v>
      </c>
      <c r="P20" s="184">
        <f t="shared" si="2"/>
        <v>0</v>
      </c>
      <c r="Q20" s="184">
        <f t="shared" si="2"/>
        <v>0</v>
      </c>
      <c r="R20" s="184"/>
      <c r="S20" s="184"/>
      <c r="T20" s="184"/>
      <c r="U20" s="184"/>
    </row>
    <row r="21" spans="1:21" s="206" customFormat="1" ht="45">
      <c r="A21" s="204"/>
      <c r="B21" s="204"/>
      <c r="C21" s="204"/>
      <c r="D21" s="204"/>
      <c r="E21" s="204">
        <v>222</v>
      </c>
      <c r="F21" s="205" t="s">
        <v>309</v>
      </c>
      <c r="G21" s="204" t="s">
        <v>331</v>
      </c>
      <c r="H21" s="184">
        <v>157090</v>
      </c>
      <c r="I21" s="184">
        <v>80000</v>
      </c>
      <c r="J21" s="184">
        <v>0</v>
      </c>
      <c r="K21" s="184">
        <f>IFERROR(J21/H21*100,0)</f>
        <v>0</v>
      </c>
      <c r="L21" s="184">
        <f>IFERROR(J21/I21*100,0)</f>
        <v>0</v>
      </c>
      <c r="M21" s="184">
        <v>0</v>
      </c>
      <c r="N21" s="184">
        <v>0</v>
      </c>
      <c r="O21" s="184">
        <v>0</v>
      </c>
      <c r="P21" s="184">
        <v>0</v>
      </c>
      <c r="Q21" s="184">
        <v>0</v>
      </c>
      <c r="R21" s="184">
        <f>IFERROR(O21/M21*100,0)</f>
        <v>0</v>
      </c>
      <c r="S21" s="184">
        <f>IFERROR(O21/N21*100,0)</f>
        <v>0</v>
      </c>
      <c r="T21" s="184">
        <f>IFERROR(P21/M21*100,0)</f>
        <v>0</v>
      </c>
      <c r="U21" s="184">
        <f>IFERROR(P21/N21*100,0)</f>
        <v>0</v>
      </c>
    </row>
    <row r="22" spans="1:21" s="62" customFormat="1" ht="15" customHeight="1">
      <c r="A22" s="63"/>
      <c r="B22" s="63"/>
      <c r="C22" s="63"/>
      <c r="D22" s="63"/>
      <c r="E22" s="63"/>
      <c r="F22" s="63"/>
      <c r="G22" s="63"/>
      <c r="H22" s="48"/>
      <c r="I22" s="48"/>
      <c r="J22" s="48"/>
      <c r="K22" s="48"/>
      <c r="L22" s="48"/>
      <c r="M22" s="48"/>
      <c r="N22" s="48"/>
      <c r="O22" s="48"/>
      <c r="P22" s="48"/>
      <c r="Q22" s="48"/>
      <c r="R22" s="48"/>
      <c r="S22" s="48"/>
      <c r="T22" s="48"/>
      <c r="U22" s="48"/>
    </row>
    <row r="23" spans="1:21" s="62" customFormat="1" ht="15" customHeight="1">
      <c r="A23" s="63"/>
      <c r="B23" s="63"/>
      <c r="C23" s="63"/>
      <c r="D23" s="63"/>
      <c r="E23" s="63"/>
      <c r="F23" s="63"/>
      <c r="G23" s="63"/>
      <c r="H23" s="48"/>
      <c r="I23" s="48"/>
      <c r="J23" s="48"/>
      <c r="K23" s="48"/>
      <c r="L23" s="48"/>
      <c r="M23" s="48"/>
      <c r="N23" s="48"/>
      <c r="O23" s="48"/>
      <c r="P23" s="48"/>
      <c r="Q23" s="48"/>
      <c r="R23" s="48"/>
      <c r="S23" s="48"/>
      <c r="T23" s="48"/>
      <c r="U23" s="48"/>
    </row>
    <row r="24" spans="1:21" s="62" customFormat="1" ht="15" customHeight="1">
      <c r="A24" s="63"/>
      <c r="B24" s="63"/>
      <c r="C24" s="63"/>
      <c r="D24" s="63"/>
      <c r="E24" s="63"/>
      <c r="F24" s="63"/>
      <c r="G24" s="63"/>
      <c r="H24" s="48"/>
      <c r="I24" s="48"/>
      <c r="J24" s="48"/>
      <c r="K24" s="48"/>
      <c r="L24" s="48"/>
      <c r="M24" s="48"/>
      <c r="N24" s="48"/>
      <c r="O24" s="48"/>
      <c r="P24" s="48"/>
      <c r="Q24" s="48"/>
      <c r="R24" s="48"/>
      <c r="S24" s="48"/>
      <c r="T24" s="48"/>
      <c r="U24" s="48"/>
    </row>
    <row r="25" spans="1:21" s="62" customFormat="1" ht="15" customHeight="1">
      <c r="A25" s="63"/>
      <c r="B25" s="63"/>
      <c r="C25" s="63"/>
      <c r="D25" s="63"/>
      <c r="E25" s="63"/>
      <c r="F25" s="63"/>
      <c r="G25" s="63"/>
      <c r="H25" s="48"/>
      <c r="I25" s="48"/>
      <c r="J25" s="48"/>
      <c r="K25" s="48"/>
      <c r="L25" s="48"/>
      <c r="M25" s="48"/>
      <c r="N25" s="48"/>
      <c r="O25" s="48"/>
      <c r="P25" s="48"/>
      <c r="Q25" s="48"/>
      <c r="R25" s="48"/>
      <c r="S25" s="48"/>
      <c r="T25" s="48"/>
      <c r="U25" s="48"/>
    </row>
    <row r="26" spans="1:21" s="62" customFormat="1" ht="15" customHeight="1">
      <c r="A26" s="63"/>
      <c r="B26" s="63"/>
      <c r="C26" s="63"/>
      <c r="D26" s="63"/>
      <c r="E26" s="63"/>
      <c r="F26" s="63"/>
      <c r="G26" s="63"/>
      <c r="H26" s="48"/>
      <c r="I26" s="48"/>
      <c r="J26" s="48"/>
      <c r="K26" s="48"/>
      <c r="L26" s="48"/>
      <c r="M26" s="48"/>
      <c r="N26" s="48"/>
      <c r="O26" s="48"/>
      <c r="P26" s="48"/>
      <c r="Q26" s="48"/>
      <c r="R26" s="48"/>
      <c r="S26" s="48"/>
      <c r="T26" s="48"/>
      <c r="U26" s="48"/>
    </row>
    <row r="27" spans="1:21" s="62" customFormat="1" ht="15" customHeight="1">
      <c r="A27" s="63"/>
      <c r="B27" s="63"/>
      <c r="C27" s="63"/>
      <c r="D27" s="63"/>
      <c r="E27" s="63"/>
      <c r="F27" s="63"/>
      <c r="G27" s="63"/>
      <c r="H27" s="48"/>
      <c r="I27" s="48"/>
      <c r="J27" s="48"/>
      <c r="K27" s="48"/>
      <c r="L27" s="48"/>
      <c r="M27" s="48"/>
      <c r="N27" s="48"/>
      <c r="O27" s="48"/>
      <c r="P27" s="48"/>
      <c r="Q27" s="48"/>
      <c r="R27" s="48"/>
      <c r="S27" s="48"/>
      <c r="T27" s="48"/>
      <c r="U27" s="48"/>
    </row>
    <row r="28" spans="1:21" s="62" customFormat="1" ht="15" customHeight="1">
      <c r="A28" s="63"/>
      <c r="B28" s="63"/>
      <c r="C28" s="63"/>
      <c r="D28" s="63"/>
      <c r="E28" s="63"/>
      <c r="F28" s="63"/>
      <c r="G28" s="63"/>
      <c r="H28" s="48"/>
      <c r="I28" s="48"/>
      <c r="J28" s="48"/>
      <c r="K28" s="48"/>
      <c r="L28" s="48"/>
      <c r="M28" s="48"/>
      <c r="N28" s="48"/>
      <c r="O28" s="48"/>
      <c r="P28" s="48"/>
      <c r="Q28" s="48"/>
      <c r="R28" s="48"/>
      <c r="S28" s="48"/>
      <c r="T28" s="48"/>
      <c r="U28" s="48"/>
    </row>
    <row r="29" spans="1:21" s="62" customFormat="1" ht="15" customHeight="1">
      <c r="A29" s="63"/>
      <c r="B29" s="63"/>
      <c r="C29" s="63"/>
      <c r="D29" s="63"/>
      <c r="E29" s="63"/>
      <c r="F29" s="63"/>
      <c r="G29" s="63"/>
      <c r="H29" s="48"/>
      <c r="I29" s="48"/>
      <c r="J29" s="48"/>
      <c r="K29" s="48"/>
      <c r="L29" s="48"/>
      <c r="M29" s="48"/>
      <c r="N29" s="48"/>
      <c r="O29" s="48"/>
      <c r="P29" s="48"/>
      <c r="Q29" s="48"/>
      <c r="R29" s="48"/>
      <c r="S29" s="48"/>
      <c r="T29" s="48"/>
      <c r="U29" s="48"/>
    </row>
    <row r="30" spans="1:21" s="62" customFormat="1" ht="15" customHeight="1">
      <c r="A30" s="63"/>
      <c r="B30" s="63"/>
      <c r="C30" s="63"/>
      <c r="D30" s="63"/>
      <c r="E30" s="63"/>
      <c r="F30" s="63"/>
      <c r="G30" s="63"/>
      <c r="H30" s="48"/>
      <c r="I30" s="48"/>
      <c r="J30" s="48"/>
      <c r="K30" s="48"/>
      <c r="L30" s="48"/>
      <c r="M30" s="48"/>
      <c r="N30" s="48"/>
      <c r="O30" s="48"/>
      <c r="P30" s="48"/>
      <c r="Q30" s="48"/>
      <c r="R30" s="48"/>
      <c r="S30" s="48"/>
      <c r="T30" s="48"/>
      <c r="U30" s="48"/>
    </row>
    <row r="31" spans="1:21" s="62" customFormat="1" ht="15" customHeight="1">
      <c r="A31" s="63"/>
      <c r="B31" s="63"/>
      <c r="C31" s="63"/>
      <c r="D31" s="63"/>
      <c r="E31" s="63"/>
      <c r="F31" s="61"/>
      <c r="G31" s="63"/>
      <c r="H31" s="48"/>
      <c r="I31" s="48"/>
      <c r="J31" s="48"/>
      <c r="K31" s="48"/>
      <c r="L31" s="48"/>
      <c r="M31" s="48"/>
      <c r="N31" s="48"/>
      <c r="O31" s="48"/>
      <c r="P31" s="48"/>
      <c r="Q31" s="48"/>
      <c r="R31" s="48"/>
      <c r="S31" s="48"/>
      <c r="T31" s="48"/>
      <c r="U31" s="48"/>
    </row>
    <row r="32" spans="1:21" s="62" customFormat="1" ht="15" customHeight="1">
      <c r="A32" s="63"/>
      <c r="B32" s="63"/>
      <c r="C32" s="63"/>
      <c r="D32" s="63"/>
      <c r="E32" s="63"/>
      <c r="F32" s="63"/>
      <c r="G32" s="63"/>
      <c r="H32" s="48"/>
      <c r="I32" s="48"/>
      <c r="J32" s="48"/>
      <c r="K32" s="48"/>
      <c r="L32" s="48"/>
      <c r="M32" s="48"/>
      <c r="N32" s="48"/>
      <c r="O32" s="48"/>
      <c r="P32" s="48"/>
      <c r="Q32" s="48"/>
      <c r="R32" s="48"/>
      <c r="S32" s="48"/>
      <c r="T32" s="48"/>
      <c r="U32" s="48"/>
    </row>
    <row r="33" spans="1:21" s="62" customFormat="1" ht="15" customHeight="1">
      <c r="A33" s="63"/>
      <c r="B33" s="63"/>
      <c r="C33" s="63"/>
      <c r="D33" s="63"/>
      <c r="E33" s="63"/>
      <c r="F33" s="61" t="s">
        <v>110</v>
      </c>
      <c r="G33" s="63"/>
      <c r="H33" s="48"/>
      <c r="I33" s="48"/>
      <c r="J33" s="48"/>
      <c r="K33" s="48"/>
      <c r="L33" s="48"/>
      <c r="M33" s="48">
        <f>M9+M14</f>
        <v>21739611</v>
      </c>
      <c r="N33" s="48">
        <f>N9+N14</f>
        <v>4928942.8</v>
      </c>
      <c r="O33" s="48">
        <f>O9+O14</f>
        <v>3241978.99</v>
      </c>
      <c r="P33" s="48">
        <f>P9+P14</f>
        <v>3241978.99</v>
      </c>
      <c r="Q33" s="48">
        <f>Q9+Q14</f>
        <v>3241978.99</v>
      </c>
      <c r="R33" s="48"/>
      <c r="S33" s="48"/>
      <c r="T33" s="48"/>
      <c r="U33" s="48"/>
    </row>
    <row r="34" spans="1:21" s="62" customFormat="1" ht="15" customHeight="1">
      <c r="A34" s="67"/>
      <c r="B34" s="67"/>
      <c r="C34" s="67"/>
      <c r="D34" s="67"/>
      <c r="E34" s="67"/>
      <c r="F34" s="67"/>
      <c r="G34" s="67"/>
      <c r="H34" s="49"/>
      <c r="I34" s="49"/>
      <c r="J34" s="49"/>
      <c r="K34" s="49"/>
      <c r="L34" s="49"/>
      <c r="M34" s="49"/>
      <c r="N34" s="49"/>
      <c r="O34" s="49"/>
      <c r="P34" s="49"/>
      <c r="Q34" s="49"/>
      <c r="R34" s="49"/>
      <c r="S34" s="49"/>
      <c r="T34" s="49"/>
      <c r="U34" s="49"/>
    </row>
    <row r="35" spans="1:21">
      <c r="A35" s="22"/>
      <c r="B35" s="57"/>
      <c r="C35" s="22"/>
      <c r="D35" s="22"/>
      <c r="F35" s="22"/>
    </row>
    <row r="36" spans="1:21">
      <c r="B36" s="23"/>
      <c r="C36" s="24"/>
      <c r="D36" s="24"/>
      <c r="N36" s="25"/>
      <c r="O36" s="25"/>
    </row>
    <row r="37" spans="1:21">
      <c r="B37" s="26"/>
      <c r="C37" s="26"/>
      <c r="D37" s="26"/>
      <c r="N37" s="27"/>
      <c r="O37"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view="pageLayout" zoomScale="90" zoomScaleNormal="85" zoomScaleSheetLayoutView="115"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8" style="21" customWidth="1"/>
    <col min="8" max="10" width="15.85546875" style="21" customWidth="1"/>
    <col min="11" max="11" width="9.42578125" style="21" customWidth="1"/>
    <col min="12" max="12" width="9.7109375" style="21" customWidth="1"/>
    <col min="13" max="17" width="15.85546875" style="21" customWidth="1"/>
    <col min="18" max="21" width="6.85546875" style="2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38.25" customHeight="1">
      <c r="A2" s="514" t="s">
        <v>506</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33.75">
      <c r="A9" s="63">
        <v>4</v>
      </c>
      <c r="B9" s="63"/>
      <c r="C9" s="63"/>
      <c r="D9" s="63"/>
      <c r="E9" s="63"/>
      <c r="F9" s="193" t="s">
        <v>291</v>
      </c>
      <c r="G9" s="63"/>
      <c r="H9" s="48"/>
      <c r="I9" s="48"/>
      <c r="J9" s="48"/>
      <c r="K9" s="48"/>
      <c r="L9" s="48"/>
      <c r="M9" s="48">
        <f>M10</f>
        <v>0</v>
      </c>
      <c r="N9" s="48">
        <f t="shared" ref="N9:Q12" si="0">N10</f>
        <v>0</v>
      </c>
      <c r="O9" s="48">
        <f t="shared" si="0"/>
        <v>0</v>
      </c>
      <c r="P9" s="48">
        <f t="shared" si="0"/>
        <v>0</v>
      </c>
      <c r="Q9" s="48">
        <f t="shared" si="0"/>
        <v>0</v>
      </c>
      <c r="R9" s="48"/>
      <c r="S9" s="48"/>
      <c r="T9" s="48"/>
      <c r="U9" s="48"/>
    </row>
    <row r="10" spans="1:21" s="62" customFormat="1" ht="11.25">
      <c r="A10" s="63"/>
      <c r="B10" s="63">
        <v>2</v>
      </c>
      <c r="C10" s="63"/>
      <c r="D10" s="63"/>
      <c r="E10" s="63"/>
      <c r="F10" s="193" t="s">
        <v>229</v>
      </c>
      <c r="G10" s="63"/>
      <c r="H10" s="48"/>
      <c r="I10" s="48"/>
      <c r="J10" s="48"/>
      <c r="K10" s="48"/>
      <c r="L10" s="48"/>
      <c r="M10" s="48">
        <f>M11</f>
        <v>0</v>
      </c>
      <c r="N10" s="48">
        <f t="shared" si="0"/>
        <v>0</v>
      </c>
      <c r="O10" s="48">
        <f t="shared" si="0"/>
        <v>0</v>
      </c>
      <c r="P10" s="48">
        <f t="shared" si="0"/>
        <v>0</v>
      </c>
      <c r="Q10" s="48">
        <f t="shared" si="0"/>
        <v>0</v>
      </c>
      <c r="R10" s="48"/>
      <c r="S10" s="48"/>
      <c r="T10" s="48"/>
      <c r="U10" s="48"/>
    </row>
    <row r="11" spans="1:21" s="62" customFormat="1" ht="22.5">
      <c r="A11" s="63"/>
      <c r="B11" s="63"/>
      <c r="C11" s="63">
        <v>2</v>
      </c>
      <c r="D11" s="63"/>
      <c r="E11" s="63"/>
      <c r="F11" s="193" t="s">
        <v>230</v>
      </c>
      <c r="G11" s="63"/>
      <c r="H11" s="48"/>
      <c r="I11" s="48"/>
      <c r="J11" s="48"/>
      <c r="K11" s="48"/>
      <c r="L11" s="48"/>
      <c r="M11" s="48">
        <f>M12</f>
        <v>0</v>
      </c>
      <c r="N11" s="48">
        <f t="shared" si="0"/>
        <v>0</v>
      </c>
      <c r="O11" s="48">
        <f t="shared" si="0"/>
        <v>0</v>
      </c>
      <c r="P11" s="48">
        <f t="shared" si="0"/>
        <v>0</v>
      </c>
      <c r="Q11" s="48">
        <f t="shared" si="0"/>
        <v>0</v>
      </c>
      <c r="R11" s="48"/>
      <c r="S11" s="48"/>
      <c r="T11" s="48"/>
      <c r="U11" s="48"/>
    </row>
    <row r="12" spans="1:21" s="62" customFormat="1" ht="15" customHeight="1">
      <c r="A12" s="63"/>
      <c r="B12" s="63"/>
      <c r="C12" s="63"/>
      <c r="D12" s="63">
        <v>3</v>
      </c>
      <c r="E12" s="63"/>
      <c r="F12" s="193" t="s">
        <v>308</v>
      </c>
      <c r="G12" s="63"/>
      <c r="H12" s="48"/>
      <c r="I12" s="48"/>
      <c r="J12" s="48"/>
      <c r="K12" s="48"/>
      <c r="L12" s="48"/>
      <c r="M12" s="48">
        <f>M13</f>
        <v>0</v>
      </c>
      <c r="N12" s="48">
        <f t="shared" si="0"/>
        <v>0</v>
      </c>
      <c r="O12" s="48">
        <f t="shared" si="0"/>
        <v>0</v>
      </c>
      <c r="P12" s="48">
        <f t="shared" si="0"/>
        <v>0</v>
      </c>
      <c r="Q12" s="48">
        <f t="shared" si="0"/>
        <v>0</v>
      </c>
      <c r="R12" s="48"/>
      <c r="S12" s="48"/>
      <c r="T12" s="48"/>
      <c r="U12" s="48"/>
    </row>
    <row r="13" spans="1:21" s="206" customFormat="1" ht="45">
      <c r="A13" s="204"/>
      <c r="B13" s="204"/>
      <c r="C13" s="204"/>
      <c r="D13" s="204"/>
      <c r="E13" s="204">
        <v>222</v>
      </c>
      <c r="F13" s="205" t="s">
        <v>309</v>
      </c>
      <c r="G13" s="204" t="s">
        <v>331</v>
      </c>
      <c r="H13" s="184">
        <v>157090</v>
      </c>
      <c r="I13" s="184">
        <v>80000</v>
      </c>
      <c r="J13" s="184">
        <v>0</v>
      </c>
      <c r="K13" s="184">
        <f>IFERROR(J13/H13*100,0)</f>
        <v>0</v>
      </c>
      <c r="L13" s="184">
        <f>IFERROR(J13/I13*100,0)</f>
        <v>0</v>
      </c>
      <c r="M13" s="184">
        <v>0</v>
      </c>
      <c r="N13" s="184">
        <v>0</v>
      </c>
      <c r="O13" s="184">
        <v>0</v>
      </c>
      <c r="P13" s="184">
        <v>0</v>
      </c>
      <c r="Q13" s="184">
        <v>0</v>
      </c>
      <c r="R13" s="184">
        <f>IFERROR(O13/M13*100,0)</f>
        <v>0</v>
      </c>
      <c r="S13" s="184">
        <f>IFERROR(O13/N13*100,0)</f>
        <v>0</v>
      </c>
      <c r="T13" s="184">
        <f>IFERROR(P13/M13*100,0)</f>
        <v>0</v>
      </c>
      <c r="U13" s="184">
        <f>IFERROR(P13/N13*100,0)</f>
        <v>0</v>
      </c>
    </row>
    <row r="14" spans="1:21" s="206" customFormat="1" ht="15" customHeight="1">
      <c r="A14" s="204"/>
      <c r="B14" s="204"/>
      <c r="C14" s="204"/>
      <c r="D14" s="204"/>
      <c r="E14" s="204"/>
      <c r="F14" s="204"/>
      <c r="G14" s="204"/>
      <c r="H14" s="204"/>
      <c r="I14" s="235"/>
      <c r="J14" s="235"/>
      <c r="K14" s="235"/>
      <c r="L14" s="235"/>
      <c r="M14" s="235"/>
      <c r="N14" s="236"/>
      <c r="O14" s="236"/>
      <c r="P14" s="236"/>
      <c r="Q14" s="236"/>
      <c r="R14" s="236"/>
      <c r="S14" s="236"/>
      <c r="T14" s="204"/>
      <c r="U14" s="237"/>
    </row>
    <row r="15" spans="1:21" s="206" customFormat="1" ht="15" customHeight="1">
      <c r="A15" s="204"/>
      <c r="B15" s="204"/>
      <c r="C15" s="204"/>
      <c r="D15" s="204"/>
      <c r="E15" s="204"/>
      <c r="F15" s="204"/>
      <c r="G15" s="204"/>
      <c r="H15" s="204"/>
      <c r="I15" s="235"/>
      <c r="J15" s="235"/>
      <c r="K15" s="235"/>
      <c r="L15" s="235"/>
      <c r="M15" s="235"/>
      <c r="N15" s="236"/>
      <c r="O15" s="236"/>
      <c r="P15" s="236"/>
      <c r="Q15" s="236"/>
      <c r="R15" s="236"/>
      <c r="S15" s="236"/>
      <c r="T15" s="204"/>
      <c r="U15" s="237"/>
    </row>
    <row r="16" spans="1:21" s="206" customFormat="1" ht="15" customHeight="1">
      <c r="A16" s="204"/>
      <c r="B16" s="204"/>
      <c r="C16" s="204"/>
      <c r="D16" s="204"/>
      <c r="E16" s="204"/>
      <c r="F16" s="204"/>
      <c r="G16" s="204"/>
      <c r="H16" s="204"/>
      <c r="I16" s="235"/>
      <c r="J16" s="235"/>
      <c r="K16" s="235"/>
      <c r="L16" s="235"/>
      <c r="M16" s="235"/>
      <c r="N16" s="236"/>
      <c r="O16" s="236"/>
      <c r="P16" s="236"/>
      <c r="Q16" s="236"/>
      <c r="R16" s="236"/>
      <c r="S16" s="236"/>
      <c r="T16" s="204"/>
      <c r="U16" s="237"/>
    </row>
    <row r="17" spans="1:21" s="206" customFormat="1" ht="15" customHeight="1">
      <c r="A17" s="204"/>
      <c r="B17" s="204"/>
      <c r="C17" s="204"/>
      <c r="D17" s="204"/>
      <c r="E17" s="204"/>
      <c r="F17" s="204"/>
      <c r="G17" s="204"/>
      <c r="H17" s="204"/>
      <c r="I17" s="235"/>
      <c r="J17" s="235"/>
      <c r="K17" s="235"/>
      <c r="L17" s="235"/>
      <c r="M17" s="235"/>
      <c r="N17" s="236"/>
      <c r="O17" s="236"/>
      <c r="P17" s="236"/>
      <c r="Q17" s="236"/>
      <c r="R17" s="236"/>
      <c r="S17" s="236"/>
      <c r="T17" s="204"/>
      <c r="U17" s="237"/>
    </row>
    <row r="18" spans="1:21" s="206" customFormat="1" ht="15" customHeight="1">
      <c r="A18" s="204"/>
      <c r="B18" s="204"/>
      <c r="C18" s="204"/>
      <c r="D18" s="204"/>
      <c r="E18" s="204"/>
      <c r="F18" s="204"/>
      <c r="G18" s="204"/>
      <c r="H18" s="204"/>
      <c r="I18" s="235"/>
      <c r="J18" s="235"/>
      <c r="K18" s="235"/>
      <c r="L18" s="235"/>
      <c r="M18" s="235"/>
      <c r="N18" s="236"/>
      <c r="O18" s="236"/>
      <c r="P18" s="236"/>
      <c r="Q18" s="236"/>
      <c r="R18" s="236"/>
      <c r="S18" s="236"/>
      <c r="T18" s="204"/>
      <c r="U18" s="237"/>
    </row>
    <row r="19" spans="1:21" s="206" customFormat="1" ht="15" customHeight="1">
      <c r="A19" s="204"/>
      <c r="B19" s="204"/>
      <c r="C19" s="204"/>
      <c r="D19" s="204"/>
      <c r="E19" s="204"/>
      <c r="F19" s="204"/>
      <c r="G19" s="204"/>
      <c r="H19" s="204"/>
      <c r="I19" s="235"/>
      <c r="J19" s="235"/>
      <c r="K19" s="235"/>
      <c r="L19" s="235"/>
      <c r="M19" s="235"/>
      <c r="N19" s="236"/>
      <c r="O19" s="236"/>
      <c r="P19" s="236"/>
      <c r="Q19" s="236"/>
      <c r="R19" s="236"/>
      <c r="S19" s="236"/>
      <c r="T19" s="204"/>
      <c r="U19" s="237"/>
    </row>
    <row r="20" spans="1:21" s="206" customFormat="1" ht="15" customHeight="1">
      <c r="A20" s="204"/>
      <c r="B20" s="204"/>
      <c r="C20" s="204"/>
      <c r="D20" s="204"/>
      <c r="E20" s="204"/>
      <c r="F20" s="204"/>
      <c r="G20" s="204"/>
      <c r="H20" s="204"/>
      <c r="I20" s="235"/>
      <c r="J20" s="235"/>
      <c r="K20" s="235"/>
      <c r="L20" s="235"/>
      <c r="M20" s="235"/>
      <c r="N20" s="236"/>
      <c r="O20" s="236"/>
      <c r="P20" s="236"/>
      <c r="Q20" s="236"/>
      <c r="R20" s="236"/>
      <c r="S20" s="236"/>
      <c r="T20" s="204"/>
      <c r="U20" s="237"/>
    </row>
    <row r="21" spans="1:21" s="206" customFormat="1" ht="15" customHeight="1">
      <c r="A21" s="204"/>
      <c r="B21" s="204"/>
      <c r="C21" s="204"/>
      <c r="D21" s="204"/>
      <c r="E21" s="204"/>
      <c r="F21" s="204"/>
      <c r="G21" s="204"/>
      <c r="H21" s="204"/>
      <c r="I21" s="235"/>
      <c r="J21" s="235"/>
      <c r="K21" s="235"/>
      <c r="L21" s="235"/>
      <c r="M21" s="235"/>
      <c r="N21" s="236"/>
      <c r="O21" s="236"/>
      <c r="P21" s="236"/>
      <c r="Q21" s="236"/>
      <c r="R21" s="236"/>
      <c r="S21" s="236"/>
      <c r="T21" s="204"/>
      <c r="U21" s="237"/>
    </row>
    <row r="22" spans="1:21" s="62" customFormat="1" ht="15" customHeight="1">
      <c r="A22" s="63"/>
      <c r="B22" s="63"/>
      <c r="C22" s="63"/>
      <c r="D22" s="63"/>
      <c r="E22" s="63"/>
      <c r="F22" s="63"/>
      <c r="G22" s="63"/>
      <c r="H22" s="63"/>
      <c r="I22" s="64"/>
      <c r="J22" s="64"/>
      <c r="K22" s="64"/>
      <c r="L22" s="64"/>
      <c r="M22" s="64"/>
      <c r="N22" s="65"/>
      <c r="O22" s="65"/>
      <c r="P22" s="65"/>
      <c r="Q22" s="65"/>
      <c r="R22" s="65"/>
      <c r="S22" s="65"/>
      <c r="T22" s="63"/>
      <c r="U22" s="66"/>
    </row>
    <row r="23" spans="1:21" s="62" customFormat="1" ht="15" customHeight="1">
      <c r="A23" s="63"/>
      <c r="B23" s="63"/>
      <c r="C23" s="63"/>
      <c r="D23" s="63"/>
      <c r="E23" s="63"/>
      <c r="F23" s="63"/>
      <c r="G23" s="63"/>
      <c r="H23" s="63"/>
      <c r="I23" s="64"/>
      <c r="J23" s="64"/>
      <c r="K23" s="64"/>
      <c r="L23" s="64"/>
      <c r="M23" s="64"/>
      <c r="N23" s="65"/>
      <c r="O23" s="65"/>
      <c r="P23" s="65"/>
      <c r="Q23" s="65"/>
      <c r="R23" s="65"/>
      <c r="S23" s="65"/>
      <c r="T23" s="63"/>
      <c r="U23" s="66"/>
    </row>
    <row r="24" spans="1:21" s="62" customFormat="1" ht="15" customHeight="1">
      <c r="A24" s="63"/>
      <c r="B24" s="63"/>
      <c r="C24" s="63"/>
      <c r="D24" s="63"/>
      <c r="E24" s="63"/>
      <c r="F24" s="63"/>
      <c r="G24" s="63"/>
      <c r="H24" s="63"/>
      <c r="I24" s="64"/>
      <c r="J24" s="64"/>
      <c r="K24" s="64"/>
      <c r="L24" s="64"/>
      <c r="M24" s="64"/>
      <c r="N24" s="65"/>
      <c r="O24" s="65"/>
      <c r="P24" s="65"/>
      <c r="Q24" s="65"/>
      <c r="R24" s="65"/>
      <c r="S24" s="65"/>
      <c r="T24" s="63"/>
      <c r="U24" s="66"/>
    </row>
    <row r="25" spans="1:21" s="62" customFormat="1" ht="15" customHeight="1">
      <c r="A25" s="63"/>
      <c r="B25" s="63"/>
      <c r="C25" s="63"/>
      <c r="D25" s="63"/>
      <c r="E25" s="63"/>
      <c r="F25" s="63"/>
      <c r="G25" s="63"/>
      <c r="H25" s="63"/>
      <c r="I25" s="64"/>
      <c r="J25" s="64"/>
      <c r="K25" s="64"/>
      <c r="L25" s="64"/>
      <c r="M25" s="64"/>
      <c r="N25" s="65"/>
      <c r="O25" s="65"/>
      <c r="P25" s="65"/>
      <c r="Q25" s="65"/>
      <c r="R25" s="65"/>
      <c r="S25" s="65"/>
      <c r="T25" s="63"/>
      <c r="U25" s="66"/>
    </row>
    <row r="26" spans="1:21" s="62" customFormat="1" ht="15" customHeight="1">
      <c r="A26" s="63"/>
      <c r="B26" s="63"/>
      <c r="C26" s="63"/>
      <c r="D26" s="63"/>
      <c r="E26" s="63"/>
      <c r="F26" s="63"/>
      <c r="G26" s="63"/>
      <c r="H26" s="63"/>
      <c r="I26" s="64"/>
      <c r="J26" s="64"/>
      <c r="K26" s="64"/>
      <c r="L26" s="64"/>
      <c r="M26" s="64"/>
      <c r="N26" s="65"/>
      <c r="O26" s="65"/>
      <c r="P26" s="65"/>
      <c r="Q26" s="65"/>
      <c r="R26" s="65"/>
      <c r="S26" s="65"/>
      <c r="T26" s="63"/>
      <c r="U26" s="66"/>
    </row>
    <row r="27" spans="1:21" s="62" customFormat="1" ht="15" customHeight="1">
      <c r="A27" s="63"/>
      <c r="B27" s="63"/>
      <c r="C27" s="63"/>
      <c r="D27" s="63"/>
      <c r="E27" s="63"/>
      <c r="F27" s="63"/>
      <c r="G27" s="63"/>
      <c r="H27" s="63"/>
      <c r="I27" s="64"/>
      <c r="J27" s="64"/>
      <c r="K27" s="64"/>
      <c r="L27" s="64"/>
      <c r="M27" s="64"/>
      <c r="N27" s="65"/>
      <c r="O27" s="65"/>
      <c r="P27" s="65"/>
      <c r="Q27" s="65"/>
      <c r="R27" s="65"/>
      <c r="S27" s="65"/>
      <c r="T27" s="63"/>
      <c r="U27" s="66"/>
    </row>
    <row r="28" spans="1:21" s="62" customFormat="1" ht="15" customHeight="1">
      <c r="A28" s="63"/>
      <c r="B28" s="63"/>
      <c r="C28" s="63"/>
      <c r="D28" s="63"/>
      <c r="E28" s="63"/>
      <c r="F28" s="63"/>
      <c r="G28" s="63"/>
      <c r="H28" s="63"/>
      <c r="I28" s="64"/>
      <c r="J28" s="64"/>
      <c r="K28" s="64"/>
      <c r="L28" s="64"/>
      <c r="M28" s="64"/>
      <c r="N28" s="65"/>
      <c r="O28" s="65"/>
      <c r="P28" s="65"/>
      <c r="Q28" s="65"/>
      <c r="R28" s="65"/>
      <c r="S28" s="65"/>
      <c r="T28" s="63"/>
      <c r="U28" s="66"/>
    </row>
    <row r="29" spans="1:21" s="62" customFormat="1" ht="15" customHeight="1">
      <c r="A29" s="63"/>
      <c r="B29" s="63"/>
      <c r="C29" s="63"/>
      <c r="D29" s="63"/>
      <c r="E29" s="63"/>
      <c r="F29" s="63"/>
      <c r="G29" s="63"/>
      <c r="H29" s="63"/>
      <c r="I29" s="64"/>
      <c r="J29" s="64"/>
      <c r="K29" s="64"/>
      <c r="L29" s="64"/>
      <c r="M29" s="64"/>
      <c r="N29" s="65"/>
      <c r="O29" s="65"/>
      <c r="P29" s="65"/>
      <c r="Q29" s="65"/>
      <c r="R29" s="65"/>
      <c r="S29" s="65"/>
      <c r="T29" s="63"/>
      <c r="U29" s="66"/>
    </row>
    <row r="30" spans="1:21" s="62" customFormat="1" ht="15" customHeight="1">
      <c r="A30" s="63"/>
      <c r="B30" s="63"/>
      <c r="C30" s="63"/>
      <c r="D30" s="63"/>
      <c r="E30" s="63"/>
      <c r="F30" s="61"/>
      <c r="G30" s="63"/>
      <c r="H30" s="63"/>
      <c r="I30" s="64"/>
      <c r="J30" s="64"/>
      <c r="K30" s="64"/>
      <c r="L30" s="64"/>
      <c r="M30" s="64"/>
      <c r="N30" s="65"/>
      <c r="O30" s="65"/>
      <c r="P30" s="65"/>
      <c r="Q30" s="65"/>
      <c r="R30" s="65"/>
      <c r="S30" s="65"/>
      <c r="T30" s="63"/>
      <c r="U30" s="66"/>
    </row>
    <row r="31" spans="1:21" s="62" customFormat="1" ht="15" customHeight="1">
      <c r="A31" s="63"/>
      <c r="B31" s="63"/>
      <c r="C31" s="63"/>
      <c r="D31" s="63"/>
      <c r="E31" s="63"/>
      <c r="F31" s="63"/>
      <c r="G31" s="63"/>
      <c r="H31" s="63"/>
      <c r="I31" s="64"/>
      <c r="J31" s="64"/>
      <c r="K31" s="64"/>
      <c r="L31" s="64"/>
      <c r="M31" s="64"/>
      <c r="N31" s="65"/>
      <c r="O31" s="65"/>
      <c r="P31" s="65"/>
      <c r="Q31" s="65"/>
      <c r="R31" s="65"/>
      <c r="S31" s="65"/>
      <c r="T31" s="63"/>
      <c r="U31" s="66"/>
    </row>
    <row r="32" spans="1:21" s="62" customFormat="1" ht="15" customHeight="1">
      <c r="A32" s="63"/>
      <c r="B32" s="63"/>
      <c r="C32" s="63"/>
      <c r="D32" s="63"/>
      <c r="E32" s="63"/>
      <c r="F32" s="61" t="s">
        <v>110</v>
      </c>
      <c r="G32" s="63"/>
      <c r="H32" s="63"/>
      <c r="I32" s="64"/>
      <c r="J32" s="64"/>
      <c r="K32" s="64"/>
      <c r="L32" s="64"/>
      <c r="M32" s="64">
        <f>M9</f>
        <v>0</v>
      </c>
      <c r="N32" s="64">
        <f>N9</f>
        <v>0</v>
      </c>
      <c r="O32" s="64">
        <f>O9</f>
        <v>0</v>
      </c>
      <c r="P32" s="64">
        <f>P9</f>
        <v>0</v>
      </c>
      <c r="Q32" s="64">
        <f>Q9</f>
        <v>0</v>
      </c>
      <c r="R32" s="65"/>
      <c r="S32" s="65"/>
      <c r="T32" s="63"/>
      <c r="U32" s="66"/>
    </row>
    <row r="33" spans="1:21" s="62" customFormat="1" ht="15" customHeight="1">
      <c r="A33" s="67"/>
      <c r="B33" s="67"/>
      <c r="C33" s="67"/>
      <c r="D33" s="67"/>
      <c r="E33" s="67"/>
      <c r="F33" s="67"/>
      <c r="G33" s="67"/>
      <c r="H33" s="67"/>
      <c r="I33" s="68"/>
      <c r="J33" s="68"/>
      <c r="K33" s="68"/>
      <c r="L33" s="68"/>
      <c r="M33" s="68"/>
      <c r="N33" s="69"/>
      <c r="O33" s="69"/>
      <c r="P33" s="69"/>
      <c r="Q33" s="69"/>
      <c r="R33" s="69"/>
      <c r="S33" s="69"/>
      <c r="T33" s="67"/>
      <c r="U33" s="70"/>
    </row>
    <row r="34" spans="1:21">
      <c r="A34" s="22"/>
      <c r="B34" s="57"/>
      <c r="C34" s="22"/>
      <c r="D34" s="22"/>
      <c r="F34" s="22"/>
    </row>
    <row r="35" spans="1:21">
      <c r="B35" s="23"/>
      <c r="C35" s="24"/>
      <c r="D35" s="24"/>
      <c r="N35" s="25"/>
      <c r="O35" s="25"/>
    </row>
    <row r="36" spans="1:21">
      <c r="B36" s="26"/>
      <c r="C36" s="26"/>
      <c r="D36" s="26"/>
      <c r="N36" s="27"/>
      <c r="O36"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view="pageLayout" zoomScaleNormal="80" zoomScaleSheetLayoutView="100" workbookViewId="0">
      <selection activeCell="G19" sqref="G19"/>
    </sheetView>
  </sheetViews>
  <sheetFormatPr baseColWidth="10" defaultColWidth="11.42578125" defaultRowHeight="13.5"/>
  <cols>
    <col min="1" max="1" width="51" style="135" customWidth="1"/>
    <col min="2" max="2" width="52.710937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7" customHeight="1">
      <c r="A5" s="481" t="s">
        <v>491</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20" customHeight="1">
      <c r="A7" s="540" t="s">
        <v>1215</v>
      </c>
      <c r="B7" s="541"/>
      <c r="C7" s="542"/>
    </row>
    <row r="8" spans="1:20" s="266" customFormat="1" ht="185.25" customHeight="1">
      <c r="A8" s="540" t="s">
        <v>1214</v>
      </c>
      <c r="B8" s="541"/>
      <c r="C8" s="542"/>
    </row>
    <row r="9" spans="1:20" s="266" customFormat="1" ht="114.75" customHeight="1">
      <c r="A9" s="540" t="s">
        <v>1207</v>
      </c>
      <c r="B9" s="541"/>
      <c r="C9" s="542"/>
    </row>
    <row r="10" spans="1:20" s="266" customFormat="1" ht="23.25" customHeight="1">
      <c r="A10" s="540" t="s">
        <v>1208</v>
      </c>
      <c r="B10" s="543"/>
      <c r="C10" s="544"/>
    </row>
    <row r="11" spans="1:20" s="266" customFormat="1" ht="30" customHeight="1">
      <c r="A11" s="545" t="s">
        <v>1212</v>
      </c>
      <c r="B11" s="543"/>
      <c r="C11" s="544"/>
    </row>
    <row r="12" spans="1:20" s="266" customFormat="1" ht="26.25" customHeight="1">
      <c r="A12" s="545" t="s">
        <v>1213</v>
      </c>
      <c r="B12" s="543"/>
      <c r="C12" s="544"/>
    </row>
    <row r="13" spans="1:20" s="266" customFormat="1" ht="15" customHeight="1">
      <c r="A13" s="534"/>
      <c r="B13" s="535"/>
      <c r="C13" s="536"/>
    </row>
    <row r="15" spans="1:20">
      <c r="A15" s="267"/>
      <c r="B15" s="267"/>
      <c r="C15" s="268"/>
    </row>
    <row r="16" spans="1:20">
      <c r="A16" s="269"/>
      <c r="B16" s="269"/>
      <c r="C16" s="270"/>
    </row>
  </sheetData>
  <mergeCells count="12">
    <mergeCell ref="A13:C13"/>
    <mergeCell ref="A1:C1"/>
    <mergeCell ref="A3:C3"/>
    <mergeCell ref="A4:C4"/>
    <mergeCell ref="A5:C5"/>
    <mergeCell ref="A6:C6"/>
    <mergeCell ref="A7:C7"/>
    <mergeCell ref="A8:C8"/>
    <mergeCell ref="A9:C9"/>
    <mergeCell ref="A10:C10"/>
    <mergeCell ref="A11:C11"/>
    <mergeCell ref="A12:C12"/>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view="pageLayout" topLeftCell="A4" zoomScaleNormal="80" zoomScaleSheetLayoutView="100" workbookViewId="0">
      <selection activeCell="G19" sqref="G19"/>
    </sheetView>
  </sheetViews>
  <sheetFormatPr baseColWidth="10" defaultColWidth="11.42578125" defaultRowHeight="13.5"/>
  <cols>
    <col min="1" max="1" width="50" style="135" customWidth="1"/>
    <col min="2" max="2" width="53.14062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9.25" customHeight="1">
      <c r="A5" s="481" t="s">
        <v>507</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15" customHeight="1">
      <c r="A8" s="549" t="s">
        <v>1066</v>
      </c>
      <c r="B8" s="550"/>
      <c r="C8" s="551"/>
    </row>
    <row r="9" spans="1:20" s="266" customFormat="1" ht="15" customHeight="1">
      <c r="A9" s="546"/>
      <c r="B9" s="547"/>
      <c r="C9" s="548"/>
    </row>
    <row r="10" spans="1:20" s="266" customFormat="1" ht="15" customHeight="1">
      <c r="A10" s="546"/>
      <c r="B10" s="547"/>
      <c r="C10" s="548"/>
    </row>
    <row r="11" spans="1:20" s="266" customFormat="1" ht="15" customHeight="1">
      <c r="A11" s="546"/>
      <c r="B11" s="547"/>
      <c r="C11" s="548"/>
    </row>
    <row r="12" spans="1:20" s="266" customFormat="1" ht="15" customHeight="1">
      <c r="A12" s="546"/>
      <c r="B12" s="547"/>
      <c r="C12" s="548"/>
    </row>
    <row r="13" spans="1:20" s="266" customFormat="1" ht="15" customHeight="1">
      <c r="A13" s="546"/>
      <c r="B13" s="547"/>
      <c r="C13" s="548"/>
    </row>
    <row r="14" spans="1:20" s="266" customFormat="1" ht="15" customHeight="1">
      <c r="A14" s="546"/>
      <c r="B14" s="547"/>
      <c r="C14" s="548"/>
    </row>
    <row r="15" spans="1:20" s="266" customFormat="1" ht="15" customHeight="1">
      <c r="A15" s="546"/>
      <c r="B15" s="547"/>
      <c r="C15" s="548"/>
    </row>
    <row r="16" spans="1:20" s="266" customFormat="1" ht="15" customHeight="1">
      <c r="A16" s="546"/>
      <c r="B16" s="547"/>
      <c r="C16" s="548"/>
    </row>
    <row r="17" spans="1:3" s="266" customFormat="1" ht="15" customHeight="1">
      <c r="A17" s="546"/>
      <c r="B17" s="547"/>
      <c r="C17" s="548"/>
    </row>
    <row r="18" spans="1:3" s="266" customFormat="1" ht="15" customHeight="1">
      <c r="A18" s="546"/>
      <c r="B18" s="547"/>
      <c r="C18" s="548"/>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34"/>
      <c r="B27" s="535"/>
      <c r="C27" s="536"/>
    </row>
    <row r="29" spans="1:3">
      <c r="A29" s="267"/>
      <c r="B29" s="267"/>
      <c r="C29" s="268"/>
    </row>
    <row r="30" spans="1:3">
      <c r="A30" s="269"/>
      <c r="B30" s="269"/>
      <c r="C30" s="270"/>
    </row>
  </sheetData>
  <mergeCells count="25">
    <mergeCell ref="A8:C8"/>
    <mergeCell ref="A1:C1"/>
    <mergeCell ref="A3:C3"/>
    <mergeCell ref="A4:C4"/>
    <mergeCell ref="A5:C5"/>
    <mergeCell ref="A6:C6"/>
    <mergeCell ref="A20:C20"/>
    <mergeCell ref="A9:C9"/>
    <mergeCell ref="A10:C10"/>
    <mergeCell ref="A11:C11"/>
    <mergeCell ref="A12:C12"/>
    <mergeCell ref="A13:C13"/>
    <mergeCell ref="A14:C14"/>
    <mergeCell ref="A15:C15"/>
    <mergeCell ref="A16:C16"/>
    <mergeCell ref="A17:C17"/>
    <mergeCell ref="A18:C18"/>
    <mergeCell ref="A19:C19"/>
    <mergeCell ref="A27:C27"/>
    <mergeCell ref="A21:C21"/>
    <mergeCell ref="A22:C22"/>
    <mergeCell ref="A23:C23"/>
    <mergeCell ref="A24:C24"/>
    <mergeCell ref="A25:C25"/>
    <mergeCell ref="A26:C26"/>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100" workbookViewId="0">
      <selection activeCell="G19" sqref="G19"/>
    </sheetView>
  </sheetViews>
  <sheetFormatPr baseColWidth="10" defaultColWidth="11.42578125" defaultRowHeight="13.5"/>
  <cols>
    <col min="1" max="1" width="50" style="135" customWidth="1"/>
    <col min="2" max="2" width="54.14062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7" customHeight="1">
      <c r="A5" s="481" t="s">
        <v>486</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42.75" customHeight="1">
      <c r="A8" s="545" t="s">
        <v>1067</v>
      </c>
      <c r="B8" s="543"/>
      <c r="C8" s="544"/>
    </row>
    <row r="9" spans="1:20" s="266" customFormat="1" ht="35.25" customHeight="1">
      <c r="A9" s="545" t="s">
        <v>1068</v>
      </c>
      <c r="B9" s="543"/>
      <c r="C9" s="544"/>
    </row>
    <row r="10" spans="1:20" s="266" customFormat="1" ht="35.25" customHeight="1">
      <c r="A10" s="545" t="s">
        <v>1069</v>
      </c>
      <c r="B10" s="543"/>
      <c r="C10" s="544"/>
    </row>
    <row r="11" spans="1:20" s="266" customFormat="1" ht="32.25" customHeight="1">
      <c r="A11" s="545" t="s">
        <v>1070</v>
      </c>
      <c r="B11" s="543"/>
      <c r="C11" s="544"/>
    </row>
    <row r="12" spans="1:20" s="266" customFormat="1" ht="26.25" customHeight="1">
      <c r="A12" s="545" t="s">
        <v>1071</v>
      </c>
      <c r="B12" s="543"/>
      <c r="C12" s="544"/>
    </row>
    <row r="13" spans="1:20" s="266" customFormat="1" ht="15" customHeight="1">
      <c r="A13" s="274"/>
      <c r="B13" s="275"/>
      <c r="C13" s="276"/>
    </row>
    <row r="14" spans="1:20" s="266" customFormat="1" ht="15" customHeight="1">
      <c r="A14" s="274"/>
      <c r="B14" s="275"/>
      <c r="C14" s="276"/>
    </row>
    <row r="15" spans="1:20" s="266" customFormat="1" ht="15" customHeight="1">
      <c r="A15" s="274"/>
      <c r="B15" s="275"/>
      <c r="C15" s="276"/>
    </row>
    <row r="16" spans="1:20" s="266" customFormat="1" ht="15" customHeight="1">
      <c r="A16" s="274"/>
      <c r="B16" s="275"/>
      <c r="C16" s="276"/>
    </row>
    <row r="17" spans="1:3" s="266" customFormat="1" ht="15" customHeight="1">
      <c r="A17" s="274"/>
      <c r="B17" s="275"/>
      <c r="C17" s="276"/>
    </row>
    <row r="18" spans="1:3" s="266" customFormat="1" ht="15" customHeight="1">
      <c r="A18" s="274"/>
      <c r="B18" s="275"/>
      <c r="C18" s="276"/>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46"/>
      <c r="B27" s="547"/>
      <c r="C27" s="548"/>
    </row>
    <row r="28" spans="1:3" s="266" customFormat="1" ht="15" customHeight="1">
      <c r="A28" s="546"/>
      <c r="B28" s="547"/>
      <c r="C28" s="548"/>
    </row>
    <row r="29" spans="1:3" s="266" customFormat="1" ht="15" customHeight="1">
      <c r="A29" s="546"/>
      <c r="B29" s="547"/>
      <c r="C29" s="548"/>
    </row>
    <row r="30" spans="1:3" s="266" customFormat="1" ht="15" customHeight="1">
      <c r="A30" s="546"/>
      <c r="B30" s="547"/>
      <c r="C30" s="548"/>
    </row>
    <row r="31" spans="1:3" s="266" customFormat="1" ht="15" customHeight="1">
      <c r="A31" s="534"/>
      <c r="B31" s="535"/>
      <c r="C31" s="536"/>
    </row>
    <row r="33" spans="1:3">
      <c r="A33" s="267"/>
      <c r="B33" s="267"/>
      <c r="C33" s="268"/>
    </row>
    <row r="34" spans="1:3">
      <c r="A34" s="269"/>
      <c r="B34" s="269"/>
      <c r="C34" s="270"/>
    </row>
  </sheetData>
  <mergeCells count="23">
    <mergeCell ref="A8:C8"/>
    <mergeCell ref="A1:C1"/>
    <mergeCell ref="A3:C3"/>
    <mergeCell ref="A4:C4"/>
    <mergeCell ref="A5:C5"/>
    <mergeCell ref="A6:C6"/>
    <mergeCell ref="A26:C26"/>
    <mergeCell ref="A9:C9"/>
    <mergeCell ref="A10:C10"/>
    <mergeCell ref="A11:C11"/>
    <mergeCell ref="A12:C12"/>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100" workbookViewId="0">
      <selection activeCell="G19" sqref="G19"/>
    </sheetView>
  </sheetViews>
  <sheetFormatPr baseColWidth="10" defaultColWidth="11.42578125" defaultRowHeight="13.5"/>
  <cols>
    <col min="1" max="1" width="50" style="135" customWidth="1"/>
    <col min="2" max="2" width="53.710937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7" customHeight="1">
      <c r="A5" s="481" t="s">
        <v>487</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17.25" customHeight="1">
      <c r="A8" s="549" t="s">
        <v>1072</v>
      </c>
      <c r="B8" s="550"/>
      <c r="C8" s="551"/>
    </row>
    <row r="9" spans="1:20" s="266" customFormat="1" ht="31.5" customHeight="1">
      <c r="A9" s="549" t="s">
        <v>1073</v>
      </c>
      <c r="B9" s="550"/>
      <c r="C9" s="551"/>
    </row>
    <row r="10" spans="1:20" s="266" customFormat="1" ht="15" customHeight="1">
      <c r="A10" s="546"/>
      <c r="B10" s="547"/>
      <c r="C10" s="548"/>
    </row>
    <row r="11" spans="1:20" s="266" customFormat="1" ht="15" customHeight="1">
      <c r="A11" s="546"/>
      <c r="B11" s="547"/>
      <c r="C11" s="548"/>
    </row>
    <row r="12" spans="1:20" s="266" customFormat="1" ht="15" customHeight="1">
      <c r="A12" s="546"/>
      <c r="B12" s="547"/>
      <c r="C12" s="548"/>
    </row>
    <row r="13" spans="1:20" s="266" customFormat="1" ht="15" customHeight="1">
      <c r="A13" s="546"/>
      <c r="B13" s="547"/>
      <c r="C13" s="548"/>
    </row>
    <row r="14" spans="1:20" s="266" customFormat="1" ht="15" customHeight="1">
      <c r="A14" s="546"/>
      <c r="B14" s="547"/>
      <c r="C14" s="548"/>
    </row>
    <row r="15" spans="1:20" s="266" customFormat="1" ht="15" customHeight="1">
      <c r="A15" s="546"/>
      <c r="B15" s="547"/>
      <c r="C15" s="548"/>
    </row>
    <row r="16" spans="1:20" s="266" customFormat="1" ht="15" customHeight="1">
      <c r="A16" s="546"/>
      <c r="B16" s="547"/>
      <c r="C16" s="548"/>
    </row>
    <row r="17" spans="1:3" s="266" customFormat="1" ht="15" customHeight="1">
      <c r="A17" s="546"/>
      <c r="B17" s="547"/>
      <c r="C17" s="548"/>
    </row>
    <row r="18" spans="1:3" s="266" customFormat="1" ht="15" customHeight="1">
      <c r="A18" s="546"/>
      <c r="B18" s="547"/>
      <c r="C18" s="548"/>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46"/>
      <c r="B27" s="547"/>
      <c r="C27" s="548"/>
    </row>
    <row r="28" spans="1:3" s="266" customFormat="1" ht="15" customHeight="1">
      <c r="A28" s="546"/>
      <c r="B28" s="547"/>
      <c r="C28" s="548"/>
    </row>
    <row r="29" spans="1:3" s="266" customFormat="1" ht="15" customHeight="1">
      <c r="A29" s="546"/>
      <c r="B29" s="547"/>
      <c r="C29" s="548"/>
    </row>
    <row r="30" spans="1:3" s="266" customFormat="1" ht="15" customHeight="1">
      <c r="A30" s="546"/>
      <c r="B30" s="547"/>
      <c r="C30" s="548"/>
    </row>
    <row r="31" spans="1:3" s="266" customFormat="1" ht="15" customHeight="1">
      <c r="A31" s="534"/>
      <c r="B31" s="535"/>
      <c r="C31" s="536"/>
    </row>
    <row r="33" spans="1:3">
      <c r="A33" s="267"/>
      <c r="B33" s="267"/>
      <c r="C33" s="268"/>
    </row>
    <row r="34" spans="1:3">
      <c r="A34" s="269"/>
      <c r="B34" s="269"/>
      <c r="C34" s="270"/>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100" workbookViewId="0">
      <selection activeCell="G19" sqref="G19"/>
    </sheetView>
  </sheetViews>
  <sheetFormatPr baseColWidth="10" defaultColWidth="11.42578125" defaultRowHeight="13.5"/>
  <cols>
    <col min="1" max="1" width="50" style="135" customWidth="1"/>
    <col min="2" max="2" width="53.8554687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7" customHeight="1">
      <c r="A5" s="481" t="s">
        <v>488</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24" customHeight="1">
      <c r="A8" s="549" t="s">
        <v>1074</v>
      </c>
      <c r="B8" s="550"/>
      <c r="C8" s="551"/>
    </row>
    <row r="9" spans="1:20" s="266" customFormat="1" ht="15" customHeight="1">
      <c r="A9" s="549"/>
      <c r="B9" s="550"/>
      <c r="C9" s="551"/>
    </row>
    <row r="10" spans="1:20" s="266" customFormat="1" ht="36" customHeight="1">
      <c r="A10" s="549" t="s">
        <v>1075</v>
      </c>
      <c r="B10" s="550"/>
      <c r="C10" s="551"/>
    </row>
    <row r="11" spans="1:20" s="266" customFormat="1" ht="15" customHeight="1">
      <c r="A11" s="546"/>
      <c r="B11" s="547"/>
      <c r="C11" s="548"/>
    </row>
    <row r="12" spans="1:20" s="266" customFormat="1" ht="15" customHeight="1">
      <c r="A12" s="546"/>
      <c r="B12" s="547"/>
      <c r="C12" s="548"/>
    </row>
    <row r="13" spans="1:20" s="266" customFormat="1" ht="15" customHeight="1">
      <c r="A13" s="546"/>
      <c r="B13" s="547"/>
      <c r="C13" s="548"/>
    </row>
    <row r="14" spans="1:20" s="266" customFormat="1" ht="15" customHeight="1">
      <c r="A14" s="546"/>
      <c r="B14" s="547"/>
      <c r="C14" s="548"/>
    </row>
    <row r="15" spans="1:20" s="266" customFormat="1" ht="15" customHeight="1">
      <c r="A15" s="546"/>
      <c r="B15" s="547"/>
      <c r="C15" s="548"/>
    </row>
    <row r="16" spans="1:20" s="266" customFormat="1" ht="15" customHeight="1">
      <c r="A16" s="546"/>
      <c r="B16" s="547"/>
      <c r="C16" s="548"/>
    </row>
    <row r="17" spans="1:3" s="266" customFormat="1" ht="15" customHeight="1">
      <c r="A17" s="546"/>
      <c r="B17" s="547"/>
      <c r="C17" s="548"/>
    </row>
    <row r="18" spans="1:3" s="266" customFormat="1" ht="15" customHeight="1">
      <c r="A18" s="546"/>
      <c r="B18" s="547"/>
      <c r="C18" s="548"/>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46"/>
      <c r="B27" s="547"/>
      <c r="C27" s="548"/>
    </row>
    <row r="28" spans="1:3" s="266" customFormat="1" ht="15" customHeight="1">
      <c r="A28" s="546"/>
      <c r="B28" s="547"/>
      <c r="C28" s="548"/>
    </row>
    <row r="29" spans="1:3" s="266" customFormat="1" ht="15" customHeight="1">
      <c r="A29" s="546"/>
      <c r="B29" s="547"/>
      <c r="C29" s="548"/>
    </row>
    <row r="30" spans="1:3" s="266" customFormat="1" ht="15" customHeight="1">
      <c r="A30" s="546"/>
      <c r="B30" s="547"/>
      <c r="C30" s="548"/>
    </row>
    <row r="31" spans="1:3" s="266" customFormat="1" ht="15" customHeight="1">
      <c r="A31" s="534"/>
      <c r="B31" s="535"/>
      <c r="C31" s="536"/>
    </row>
    <row r="33" spans="1:3">
      <c r="A33" s="267"/>
      <c r="B33" s="267"/>
      <c r="C33" s="268"/>
    </row>
    <row r="34" spans="1:3">
      <c r="A34" s="269"/>
      <c r="B34" s="269"/>
      <c r="C34" s="270"/>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100" workbookViewId="0">
      <selection activeCell="G19" sqref="G19"/>
    </sheetView>
  </sheetViews>
  <sheetFormatPr baseColWidth="10" defaultColWidth="11.42578125" defaultRowHeight="13.5"/>
  <cols>
    <col min="1" max="1" width="50" style="135" customWidth="1"/>
    <col min="2" max="2" width="54.14062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7" customHeight="1">
      <c r="A5" s="481" t="s">
        <v>492</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48.75" customHeight="1">
      <c r="A8" s="549" t="s">
        <v>1076</v>
      </c>
      <c r="B8" s="550"/>
      <c r="C8" s="551"/>
    </row>
    <row r="9" spans="1:20" s="266" customFormat="1" ht="15" customHeight="1">
      <c r="A9" s="549"/>
      <c r="B9" s="550"/>
      <c r="C9" s="551"/>
    </row>
    <row r="10" spans="1:20" s="266" customFormat="1" ht="27.75" customHeight="1">
      <c r="A10" s="549" t="s">
        <v>1075</v>
      </c>
      <c r="B10" s="550"/>
      <c r="C10" s="551"/>
    </row>
    <row r="11" spans="1:20" s="266" customFormat="1" ht="15" customHeight="1">
      <c r="A11" s="546"/>
      <c r="B11" s="547"/>
      <c r="C11" s="548"/>
    </row>
    <row r="12" spans="1:20" s="266" customFormat="1" ht="15" customHeight="1">
      <c r="A12" s="546"/>
      <c r="B12" s="547"/>
      <c r="C12" s="548"/>
    </row>
    <row r="13" spans="1:20" s="266" customFormat="1" ht="15" customHeight="1">
      <c r="A13" s="546"/>
      <c r="B13" s="547"/>
      <c r="C13" s="548"/>
    </row>
    <row r="14" spans="1:20" s="266" customFormat="1" ht="15" customHeight="1">
      <c r="A14" s="546"/>
      <c r="B14" s="547"/>
      <c r="C14" s="548"/>
    </row>
    <row r="15" spans="1:20" s="266" customFormat="1" ht="15" customHeight="1">
      <c r="A15" s="546"/>
      <c r="B15" s="547"/>
      <c r="C15" s="548"/>
    </row>
    <row r="16" spans="1:20" s="266" customFormat="1" ht="15" customHeight="1">
      <c r="A16" s="546"/>
      <c r="B16" s="547"/>
      <c r="C16" s="548"/>
    </row>
    <row r="17" spans="1:3" s="266" customFormat="1" ht="15" customHeight="1">
      <c r="A17" s="546"/>
      <c r="B17" s="547"/>
      <c r="C17" s="548"/>
    </row>
    <row r="18" spans="1:3" s="266" customFormat="1" ht="15" customHeight="1">
      <c r="A18" s="546"/>
      <c r="B18" s="547"/>
      <c r="C18" s="548"/>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46"/>
      <c r="B27" s="547"/>
      <c r="C27" s="548"/>
    </row>
    <row r="28" spans="1:3" s="266" customFormat="1" ht="15" customHeight="1">
      <c r="A28" s="546"/>
      <c r="B28" s="547"/>
      <c r="C28" s="548"/>
    </row>
    <row r="29" spans="1:3" s="266" customFormat="1" ht="15" customHeight="1">
      <c r="A29" s="546"/>
      <c r="B29" s="547"/>
      <c r="C29" s="548"/>
    </row>
    <row r="30" spans="1:3" s="266" customFormat="1" ht="15" customHeight="1">
      <c r="A30" s="546"/>
      <c r="B30" s="547"/>
      <c r="C30" s="548"/>
    </row>
    <row r="31" spans="1:3" s="266" customFormat="1" ht="15" customHeight="1">
      <c r="A31" s="534"/>
      <c r="B31" s="535"/>
      <c r="C31" s="536"/>
    </row>
    <row r="33" spans="1:3">
      <c r="A33" s="267"/>
      <c r="B33" s="267"/>
      <c r="C33" s="268"/>
    </row>
    <row r="34" spans="1:3">
      <c r="A34" s="269"/>
      <c r="B34" s="269"/>
      <c r="C34" s="270"/>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view="pageBreakPreview" zoomScale="110" zoomScaleNormal="100" zoomScaleSheetLayoutView="110" workbookViewId="0">
      <selection activeCell="G19" sqref="G19"/>
    </sheetView>
  </sheetViews>
  <sheetFormatPr baseColWidth="10" defaultColWidth="11.42578125" defaultRowHeight="13.5"/>
  <cols>
    <col min="1" max="1" width="17.28515625" style="135" customWidth="1"/>
    <col min="2" max="5" width="24.140625" style="135" customWidth="1"/>
    <col min="6" max="6" width="24.42578125" style="135" bestFit="1" customWidth="1"/>
    <col min="7" max="7" width="20.28515625" style="135" customWidth="1"/>
    <col min="8" max="8" width="6.5703125" style="135" customWidth="1"/>
    <col min="9" max="9" width="65.85546875" style="135" customWidth="1"/>
    <col min="10" max="16384" width="11.42578125" style="135"/>
  </cols>
  <sheetData>
    <row r="1" spans="1:10" ht="35.1" customHeight="1">
      <c r="A1" s="478" t="s">
        <v>1231</v>
      </c>
      <c r="B1" s="479"/>
      <c r="C1" s="479"/>
      <c r="D1" s="479"/>
      <c r="E1" s="479"/>
      <c r="F1" s="479"/>
      <c r="G1" s="479"/>
      <c r="H1" s="479"/>
      <c r="I1" s="480"/>
    </row>
    <row r="2" spans="1:10" ht="6.75" customHeight="1"/>
    <row r="3" spans="1:10" ht="17.25" customHeight="1">
      <c r="A3" s="481" t="str">
        <f>Caratula!A13</f>
        <v>Unidad Responsable del Gasto: 02CD02 DELEGACIÓN AZCAPOTZALCO.</v>
      </c>
      <c r="B3" s="482"/>
      <c r="C3" s="482"/>
      <c r="D3" s="482"/>
      <c r="E3" s="482"/>
      <c r="F3" s="482"/>
      <c r="G3" s="482"/>
      <c r="H3" s="482"/>
      <c r="I3" s="483"/>
    </row>
    <row r="4" spans="1:10" ht="17.25" customHeight="1">
      <c r="A4" s="481" t="str">
        <f>Caratula!A24</f>
        <v>Período: Enero-Junio 2018.</v>
      </c>
      <c r="B4" s="482"/>
      <c r="C4" s="482"/>
      <c r="D4" s="482"/>
      <c r="E4" s="482"/>
      <c r="F4" s="482"/>
      <c r="G4" s="482"/>
      <c r="H4" s="482"/>
      <c r="I4" s="483"/>
    </row>
    <row r="5" spans="1:10" ht="29.1" customHeight="1">
      <c r="A5" s="476" t="s">
        <v>1230</v>
      </c>
      <c r="B5" s="488" t="s">
        <v>94</v>
      </c>
      <c r="C5" s="489"/>
      <c r="D5" s="489"/>
      <c r="E5" s="490"/>
      <c r="F5" s="412" t="s">
        <v>87</v>
      </c>
      <c r="G5" s="412"/>
      <c r="H5" s="484" t="s">
        <v>183</v>
      </c>
      <c r="I5" s="485"/>
      <c r="J5" s="411"/>
    </row>
    <row r="6" spans="1:10" ht="31.35" customHeight="1">
      <c r="A6" s="477"/>
      <c r="B6" s="376" t="s">
        <v>182</v>
      </c>
      <c r="C6" s="376" t="s">
        <v>45</v>
      </c>
      <c r="D6" s="376" t="s">
        <v>46</v>
      </c>
      <c r="E6" s="376" t="s">
        <v>99</v>
      </c>
      <c r="F6" s="152" t="s">
        <v>100</v>
      </c>
      <c r="G6" s="152" t="s">
        <v>181</v>
      </c>
      <c r="H6" s="486" t="s">
        <v>180</v>
      </c>
      <c r="I6" s="487"/>
      <c r="J6" s="142"/>
    </row>
    <row r="7" spans="1:10" s="357" customFormat="1" ht="36.6" customHeight="1">
      <c r="A7" s="443" t="s">
        <v>95</v>
      </c>
      <c r="B7" s="444">
        <f>B8+B10+B12+B14</f>
        <v>282219579.71999997</v>
      </c>
      <c r="C7" s="444">
        <f>C8+C10+C12+C14</f>
        <v>238891370.94999999</v>
      </c>
      <c r="D7" s="444">
        <f>D8+D10+D12+D14</f>
        <v>238891370.94999999</v>
      </c>
      <c r="E7" s="444">
        <f>E8+E10+E12+E14</f>
        <v>238891370.94999999</v>
      </c>
      <c r="F7" s="444">
        <f>C7-B7</f>
        <v>-43328208.769999981</v>
      </c>
      <c r="G7" s="444">
        <f>D7-C7</f>
        <v>0</v>
      </c>
      <c r="H7" s="445"/>
      <c r="I7" s="446"/>
    </row>
    <row r="8" spans="1:10" s="357" customFormat="1" ht="94.5">
      <c r="A8" s="447">
        <v>1000</v>
      </c>
      <c r="B8" s="448">
        <v>207185678.25999999</v>
      </c>
      <c r="C8" s="448">
        <v>205276732.82999998</v>
      </c>
      <c r="D8" s="448">
        <v>205276732.82999998</v>
      </c>
      <c r="E8" s="448">
        <v>205276732.82999998</v>
      </c>
      <c r="F8" s="448">
        <f>C8-B8</f>
        <v>-1908945.4300000072</v>
      </c>
      <c r="G8" s="448">
        <f>D8-C8</f>
        <v>0</v>
      </c>
      <c r="H8" s="449" t="s">
        <v>22</v>
      </c>
      <c r="I8" s="450" t="s">
        <v>1226</v>
      </c>
    </row>
    <row r="9" spans="1:10" s="357" customFormat="1" ht="29.1" customHeight="1">
      <c r="A9" s="451"/>
      <c r="B9" s="452"/>
      <c r="C9" s="452"/>
      <c r="D9" s="452"/>
      <c r="E9" s="452"/>
      <c r="F9" s="452"/>
      <c r="G9" s="452"/>
      <c r="H9" s="453" t="s">
        <v>1222</v>
      </c>
      <c r="I9" s="454" t="s">
        <v>1223</v>
      </c>
    </row>
    <row r="10" spans="1:10" s="357" customFormat="1" ht="141.75">
      <c r="A10" s="455">
        <v>2000</v>
      </c>
      <c r="B10" s="448">
        <v>21271733.159999996</v>
      </c>
      <c r="C10" s="448">
        <v>7272795.2700000014</v>
      </c>
      <c r="D10" s="448">
        <v>7272795.2700000014</v>
      </c>
      <c r="E10" s="448">
        <v>7272795.2700000014</v>
      </c>
      <c r="F10" s="448">
        <f>C10-B10</f>
        <v>-13998937.889999995</v>
      </c>
      <c r="G10" s="448">
        <f>D10-C10</f>
        <v>0</v>
      </c>
      <c r="H10" s="449" t="s">
        <v>22</v>
      </c>
      <c r="I10" s="450" t="s">
        <v>1229</v>
      </c>
    </row>
    <row r="11" spans="1:10" s="357" customFormat="1" ht="31.5">
      <c r="A11" s="451"/>
      <c r="B11" s="452"/>
      <c r="C11" s="452"/>
      <c r="D11" s="452"/>
      <c r="E11" s="452"/>
      <c r="F11" s="452"/>
      <c r="G11" s="452"/>
      <c r="H11" s="453" t="s">
        <v>1222</v>
      </c>
      <c r="I11" s="454" t="s">
        <v>1223</v>
      </c>
    </row>
    <row r="12" spans="1:10" s="357" customFormat="1" ht="267.75">
      <c r="A12" s="455">
        <v>3000</v>
      </c>
      <c r="B12" s="448">
        <v>42348054.780000001</v>
      </c>
      <c r="C12" s="448">
        <v>17097966.949999999</v>
      </c>
      <c r="D12" s="448">
        <v>17097966.949999999</v>
      </c>
      <c r="E12" s="448">
        <v>17097966.949999999</v>
      </c>
      <c r="F12" s="448">
        <f>C12-B12</f>
        <v>-25250087.830000002</v>
      </c>
      <c r="G12" s="448">
        <f>D12-C12</f>
        <v>0</v>
      </c>
      <c r="H12" s="449" t="s">
        <v>22</v>
      </c>
      <c r="I12" s="450" t="s">
        <v>1228</v>
      </c>
    </row>
    <row r="13" spans="1:10" s="357" customFormat="1" ht="31.5">
      <c r="A13" s="451"/>
      <c r="B13" s="452"/>
      <c r="C13" s="452"/>
      <c r="D13" s="452"/>
      <c r="E13" s="452"/>
      <c r="F13" s="452"/>
      <c r="G13" s="452"/>
      <c r="H13" s="453" t="s">
        <v>1222</v>
      </c>
      <c r="I13" s="454" t="s">
        <v>1223</v>
      </c>
    </row>
    <row r="14" spans="1:10" s="357" customFormat="1" ht="94.5">
      <c r="A14" s="455">
        <v>4000</v>
      </c>
      <c r="B14" s="448">
        <v>11414113.52</v>
      </c>
      <c r="C14" s="448">
        <v>9243875.9000000004</v>
      </c>
      <c r="D14" s="448">
        <v>9243875.9000000004</v>
      </c>
      <c r="E14" s="448">
        <v>9243875.9000000004</v>
      </c>
      <c r="F14" s="448">
        <f>C14-B14</f>
        <v>-2170237.6199999992</v>
      </c>
      <c r="G14" s="448">
        <f>D14-C14</f>
        <v>0</v>
      </c>
      <c r="H14" s="449" t="s">
        <v>22</v>
      </c>
      <c r="I14" s="450" t="s">
        <v>1226</v>
      </c>
    </row>
    <row r="15" spans="1:10" s="357" customFormat="1" ht="31.5">
      <c r="A15" s="451"/>
      <c r="B15" s="452"/>
      <c r="C15" s="452"/>
      <c r="D15" s="452"/>
      <c r="E15" s="452"/>
      <c r="F15" s="452"/>
      <c r="G15" s="452"/>
      <c r="H15" s="453" t="s">
        <v>1222</v>
      </c>
      <c r="I15" s="454" t="s">
        <v>1223</v>
      </c>
    </row>
    <row r="16" spans="1:10" s="357" customFormat="1" ht="38.1" customHeight="1">
      <c r="A16" s="456" t="s">
        <v>97</v>
      </c>
      <c r="B16" s="457">
        <f>B17+B19+B21+B24+B26+B28</f>
        <v>295270362.38</v>
      </c>
      <c r="C16" s="457">
        <f>C17+C19+C21+C24+C26+C28</f>
        <v>225031231.69000003</v>
      </c>
      <c r="D16" s="457">
        <f>D17+D19+D21+D24+D26+D28</f>
        <v>225031231.69000003</v>
      </c>
      <c r="E16" s="457">
        <f>E17+E19+E21+E24+E26+E28</f>
        <v>225031231.69000003</v>
      </c>
      <c r="F16" s="457">
        <f>C16-B16</f>
        <v>-70239130.689999968</v>
      </c>
      <c r="G16" s="457">
        <f>D16-C16</f>
        <v>0</v>
      </c>
      <c r="H16" s="458"/>
      <c r="I16" s="459"/>
    </row>
    <row r="17" spans="1:9" s="357" customFormat="1" ht="31.5">
      <c r="A17" s="460">
        <v>1000</v>
      </c>
      <c r="B17" s="448">
        <v>162659853.20000005</v>
      </c>
      <c r="C17" s="448">
        <v>162659853.20000005</v>
      </c>
      <c r="D17" s="448">
        <v>162659853.20000005</v>
      </c>
      <c r="E17" s="448">
        <v>162659853.20000005</v>
      </c>
      <c r="F17" s="448">
        <f>C17-B17</f>
        <v>0</v>
      </c>
      <c r="G17" s="448">
        <f>D17-C17</f>
        <v>0</v>
      </c>
      <c r="H17" s="449" t="s">
        <v>22</v>
      </c>
      <c r="I17" s="461" t="s">
        <v>1227</v>
      </c>
    </row>
    <row r="18" spans="1:9" s="357" customFormat="1" ht="31.5">
      <c r="A18" s="462"/>
      <c r="B18" s="452"/>
      <c r="C18" s="452"/>
      <c r="D18" s="452"/>
      <c r="E18" s="452"/>
      <c r="F18" s="452"/>
      <c r="G18" s="452"/>
      <c r="H18" s="453" t="s">
        <v>1222</v>
      </c>
      <c r="I18" s="454" t="s">
        <v>1223</v>
      </c>
    </row>
    <row r="19" spans="1:9" s="357" customFormat="1" ht="94.5">
      <c r="A19" s="460">
        <v>2000</v>
      </c>
      <c r="B19" s="448">
        <v>6095532.6999999983</v>
      </c>
      <c r="C19" s="448">
        <v>5649811.6999999983</v>
      </c>
      <c r="D19" s="448">
        <v>5649811.6999999983</v>
      </c>
      <c r="E19" s="448">
        <v>5649811.6999999983</v>
      </c>
      <c r="F19" s="448">
        <f>C19-B19</f>
        <v>-445721</v>
      </c>
      <c r="G19" s="448">
        <f>D19-C19</f>
        <v>0</v>
      </c>
      <c r="H19" s="449" t="s">
        <v>22</v>
      </c>
      <c r="I19" s="450" t="s">
        <v>1226</v>
      </c>
    </row>
    <row r="20" spans="1:9" s="357" customFormat="1" ht="31.5">
      <c r="A20" s="462"/>
      <c r="B20" s="452"/>
      <c r="C20" s="452"/>
      <c r="D20" s="452"/>
      <c r="E20" s="452"/>
      <c r="F20" s="452"/>
      <c r="G20" s="452"/>
      <c r="H20" s="453" t="s">
        <v>1222</v>
      </c>
      <c r="I20" s="454" t="s">
        <v>1223</v>
      </c>
    </row>
    <row r="21" spans="1:9" s="357" customFormat="1" ht="16.5">
      <c r="A21" s="460">
        <v>3000</v>
      </c>
      <c r="B21" s="448">
        <v>4944755.1900000004</v>
      </c>
      <c r="C21" s="448">
        <v>4773086.32</v>
      </c>
      <c r="D21" s="448">
        <v>4773086.32</v>
      </c>
      <c r="E21" s="448">
        <v>4773086.32</v>
      </c>
      <c r="F21" s="448">
        <f>C21-B21</f>
        <v>-171668.87000000011</v>
      </c>
      <c r="G21" s="448">
        <f>D21-C21</f>
        <v>0</v>
      </c>
      <c r="H21" s="463"/>
      <c r="I21" s="461"/>
    </row>
    <row r="22" spans="1:9" s="357" customFormat="1" ht="94.5">
      <c r="A22" s="460"/>
      <c r="B22" s="448"/>
      <c r="C22" s="448"/>
      <c r="D22" s="448"/>
      <c r="E22" s="448"/>
      <c r="F22" s="448"/>
      <c r="G22" s="448"/>
      <c r="H22" s="449" t="s">
        <v>22</v>
      </c>
      <c r="I22" s="450" t="s">
        <v>1226</v>
      </c>
    </row>
    <row r="23" spans="1:9" s="357" customFormat="1" ht="31.5">
      <c r="A23" s="462"/>
      <c r="B23" s="452"/>
      <c r="C23" s="452"/>
      <c r="D23" s="452"/>
      <c r="E23" s="452"/>
      <c r="F23" s="452"/>
      <c r="G23" s="452"/>
      <c r="H23" s="453" t="s">
        <v>23</v>
      </c>
      <c r="I23" s="454" t="s">
        <v>1223</v>
      </c>
    </row>
    <row r="24" spans="1:9" s="357" customFormat="1" ht="78.75">
      <c r="A24" s="447">
        <v>5000</v>
      </c>
      <c r="B24" s="448">
        <v>1229515.1299999999</v>
      </c>
      <c r="C24" s="448">
        <v>0</v>
      </c>
      <c r="D24" s="448">
        <v>0</v>
      </c>
      <c r="E24" s="448">
        <v>0</v>
      </c>
      <c r="F24" s="448">
        <f>C24-B24</f>
        <v>-1229515.1299999999</v>
      </c>
      <c r="G24" s="448">
        <f>D24-C24</f>
        <v>0</v>
      </c>
      <c r="H24" s="449" t="s">
        <v>22</v>
      </c>
      <c r="I24" s="450" t="s">
        <v>1225</v>
      </c>
    </row>
    <row r="25" spans="1:9" s="357" customFormat="1" ht="31.5">
      <c r="A25" s="451"/>
      <c r="B25" s="452"/>
      <c r="C25" s="452"/>
      <c r="D25" s="452"/>
      <c r="E25" s="452"/>
      <c r="F25" s="452"/>
      <c r="G25" s="452"/>
      <c r="H25" s="453" t="s">
        <v>1222</v>
      </c>
      <c r="I25" s="454" t="s">
        <v>1223</v>
      </c>
    </row>
    <row r="26" spans="1:9" s="357" customFormat="1" ht="63">
      <c r="A26" s="455">
        <v>6000</v>
      </c>
      <c r="B26" s="448">
        <v>120340706.16</v>
      </c>
      <c r="C26" s="448">
        <v>51948480.470000006</v>
      </c>
      <c r="D26" s="448">
        <v>51948480.470000006</v>
      </c>
      <c r="E26" s="448">
        <v>51948480.470000006</v>
      </c>
      <c r="F26" s="448">
        <f>C26-B26</f>
        <v>-68392225.689999998</v>
      </c>
      <c r="G26" s="448">
        <f>D26-C26</f>
        <v>0</v>
      </c>
      <c r="H26" s="449" t="s">
        <v>22</v>
      </c>
      <c r="I26" s="450" t="s">
        <v>1224</v>
      </c>
    </row>
    <row r="27" spans="1:9" s="357" customFormat="1" ht="31.5">
      <c r="A27" s="451"/>
      <c r="B27" s="452"/>
      <c r="C27" s="452"/>
      <c r="D27" s="452"/>
      <c r="E27" s="452"/>
      <c r="F27" s="452"/>
      <c r="G27" s="452"/>
      <c r="H27" s="453" t="s">
        <v>1222</v>
      </c>
      <c r="I27" s="454" t="s">
        <v>1223</v>
      </c>
    </row>
    <row r="28" spans="1:9" s="357" customFormat="1" ht="15" customHeight="1">
      <c r="A28" s="455">
        <v>7000</v>
      </c>
      <c r="B28" s="448">
        <v>0</v>
      </c>
      <c r="C28" s="448">
        <v>0</v>
      </c>
      <c r="D28" s="448">
        <v>0</v>
      </c>
      <c r="E28" s="448">
        <v>0</v>
      </c>
      <c r="F28" s="448">
        <f>C28-B28</f>
        <v>0</v>
      </c>
      <c r="G28" s="448">
        <f>D28-C28</f>
        <v>0</v>
      </c>
      <c r="H28" s="449" t="s">
        <v>22</v>
      </c>
      <c r="I28" s="461" t="s">
        <v>1221</v>
      </c>
    </row>
    <row r="29" spans="1:9" s="357" customFormat="1" ht="15" customHeight="1">
      <c r="A29" s="451"/>
      <c r="B29" s="452"/>
      <c r="C29" s="452"/>
      <c r="D29" s="452"/>
      <c r="E29" s="452"/>
      <c r="F29" s="452"/>
      <c r="G29" s="452"/>
      <c r="H29" s="453" t="s">
        <v>1222</v>
      </c>
      <c r="I29" s="454" t="s">
        <v>1221</v>
      </c>
    </row>
    <row r="30" spans="1:9" s="357" customFormat="1" ht="29.1" customHeight="1">
      <c r="A30" s="464" t="s">
        <v>1220</v>
      </c>
      <c r="B30" s="465">
        <f>B7+B16</f>
        <v>577489942.0999999</v>
      </c>
      <c r="C30" s="465">
        <f>C7+C16</f>
        <v>463922602.63999999</v>
      </c>
      <c r="D30" s="465">
        <f>D7+D16</f>
        <v>463922602.63999999</v>
      </c>
      <c r="E30" s="465">
        <f>E7+E16</f>
        <v>463922602.63999999</v>
      </c>
      <c r="F30" s="465">
        <f>C30-B30</f>
        <v>-113567339.45999992</v>
      </c>
      <c r="G30" s="465">
        <f>D30-C30</f>
        <v>0</v>
      </c>
      <c r="H30" s="466"/>
      <c r="I30" s="459"/>
    </row>
    <row r="31" spans="1:9">
      <c r="A31" s="341"/>
      <c r="F31" s="396"/>
    </row>
    <row r="32" spans="1:9">
      <c r="A32" s="342"/>
      <c r="B32" s="410"/>
      <c r="C32" s="410"/>
      <c r="D32" s="410"/>
      <c r="E32" s="410"/>
      <c r="G32" s="268"/>
      <c r="H32" s="268"/>
      <c r="I32" s="268"/>
    </row>
    <row r="33" spans="1:9">
      <c r="A33" s="343"/>
      <c r="B33" s="410"/>
      <c r="C33" s="410"/>
      <c r="D33" s="410"/>
      <c r="E33" s="410"/>
      <c r="G33" s="270"/>
      <c r="H33" s="270"/>
      <c r="I33" s="270"/>
    </row>
    <row r="34" spans="1:9">
      <c r="B34" s="410"/>
      <c r="C34" s="410"/>
      <c r="D34" s="410"/>
      <c r="E34" s="410"/>
    </row>
    <row r="35" spans="1:9">
      <c r="B35" s="410"/>
      <c r="C35" s="410"/>
      <c r="D35" s="410"/>
      <c r="E35" s="410"/>
    </row>
  </sheetData>
  <mergeCells count="7">
    <mergeCell ref="A5:A6"/>
    <mergeCell ref="A1:I1"/>
    <mergeCell ref="A3:I3"/>
    <mergeCell ref="A4:I4"/>
    <mergeCell ref="H5:I5"/>
    <mergeCell ref="H6:I6"/>
    <mergeCell ref="B5:E5"/>
  </mergeCells>
  <printOptions horizontalCentered="1"/>
  <pageMargins left="0.39370078740157483" right="0.39370078740157483" top="1.3779527559055118" bottom="0.47244094488188981" header="0.39370078740157483" footer="0.19685039370078741"/>
  <pageSetup scale="48" orientation="landscape" r:id="rId1"/>
  <headerFooter scaleWithDoc="0">
    <oddHeader>&amp;C&amp;G</oddHeader>
    <oddFooter>&amp;C&amp;G</oddFooter>
  </headerFooter>
  <rowBreaks count="1" manualBreakCount="1">
    <brk id="15" max="16383"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Layout" zoomScaleNormal="80" zoomScaleSheetLayoutView="100" workbookViewId="0">
      <selection activeCell="G19" sqref="G19"/>
    </sheetView>
  </sheetViews>
  <sheetFormatPr baseColWidth="10" defaultColWidth="11.42578125" defaultRowHeight="13.5"/>
  <cols>
    <col min="1" max="1" width="50" style="135" customWidth="1"/>
    <col min="2" max="2" width="54.28515625" style="135" customWidth="1"/>
    <col min="3" max="3" width="90.85546875" style="135" customWidth="1"/>
    <col min="4" max="16384" width="11.42578125" style="135"/>
  </cols>
  <sheetData>
    <row r="1" spans="1:20" ht="35.1" customHeight="1">
      <c r="A1" s="478" t="s">
        <v>166</v>
      </c>
      <c r="B1" s="479"/>
      <c r="C1" s="480"/>
    </row>
    <row r="2" spans="1:20" ht="6" customHeight="1">
      <c r="C2" s="264"/>
    </row>
    <row r="3" spans="1:20" s="264" customFormat="1" ht="20.100000000000001" customHeight="1">
      <c r="A3" s="481" t="str">
        <f>[14]Caratula!A13</f>
        <v>Unidad Responsable del Gasto: 02CD02 DELEGACIÓN AZCAPOTZALCO.</v>
      </c>
      <c r="B3" s="482"/>
      <c r="C3" s="483"/>
      <c r="D3" s="265"/>
      <c r="E3" s="265"/>
      <c r="F3" s="265"/>
      <c r="G3" s="265"/>
      <c r="H3" s="265"/>
      <c r="I3" s="265"/>
      <c r="J3" s="265"/>
      <c r="K3" s="265"/>
      <c r="L3" s="265"/>
      <c r="M3" s="265"/>
      <c r="N3" s="265"/>
      <c r="O3" s="265"/>
      <c r="P3" s="265"/>
      <c r="Q3" s="265"/>
      <c r="R3" s="265"/>
      <c r="S3" s="265"/>
      <c r="T3" s="265"/>
    </row>
    <row r="4" spans="1:20" s="264" customFormat="1" ht="20.100000000000001" customHeight="1">
      <c r="A4" s="481" t="str">
        <f>[14]Caratula!A24</f>
        <v>Período: Enero-Junio 2018.</v>
      </c>
      <c r="B4" s="482"/>
      <c r="C4" s="483"/>
      <c r="D4" s="265"/>
      <c r="E4" s="265"/>
      <c r="F4" s="265"/>
      <c r="G4" s="265"/>
      <c r="H4" s="265"/>
      <c r="I4" s="265"/>
      <c r="J4" s="265"/>
      <c r="K4" s="265"/>
      <c r="L4" s="265"/>
      <c r="M4" s="265"/>
      <c r="N4" s="265"/>
      <c r="O4" s="265"/>
      <c r="P4" s="265"/>
      <c r="Q4" s="265"/>
      <c r="R4" s="265"/>
      <c r="S4" s="265"/>
      <c r="T4" s="265"/>
    </row>
    <row r="5" spans="1:20" s="264" customFormat="1" ht="26.25" customHeight="1">
      <c r="A5" s="481" t="s">
        <v>506</v>
      </c>
      <c r="B5" s="482"/>
      <c r="C5" s="483"/>
      <c r="D5" s="265"/>
      <c r="E5" s="265"/>
      <c r="F5" s="265"/>
      <c r="G5" s="265"/>
      <c r="H5" s="265"/>
      <c r="I5" s="265"/>
      <c r="J5" s="265"/>
      <c r="K5" s="265"/>
      <c r="L5" s="265"/>
      <c r="M5" s="265"/>
      <c r="N5" s="265"/>
      <c r="O5" s="265"/>
      <c r="P5" s="265"/>
      <c r="Q5" s="265"/>
      <c r="R5" s="265"/>
      <c r="S5" s="265"/>
      <c r="T5" s="265"/>
    </row>
    <row r="6" spans="1:20" ht="30" customHeight="1">
      <c r="A6" s="537" t="s">
        <v>490</v>
      </c>
      <c r="B6" s="538"/>
      <c r="C6" s="539"/>
    </row>
    <row r="7" spans="1:20" s="266" customFormat="1" ht="15" customHeight="1">
      <c r="A7" s="271"/>
      <c r="B7" s="272"/>
      <c r="C7" s="273"/>
    </row>
    <row r="8" spans="1:20" s="266" customFormat="1" ht="15" customHeight="1">
      <c r="A8" s="549" t="s">
        <v>1066</v>
      </c>
      <c r="B8" s="550"/>
      <c r="C8" s="551"/>
    </row>
    <row r="9" spans="1:20" s="266" customFormat="1" ht="15" customHeight="1">
      <c r="A9" s="546"/>
      <c r="B9" s="547"/>
      <c r="C9" s="548"/>
    </row>
    <row r="10" spans="1:20" s="266" customFormat="1" ht="15" customHeight="1">
      <c r="A10" s="546"/>
      <c r="B10" s="547"/>
      <c r="C10" s="548"/>
    </row>
    <row r="11" spans="1:20" s="266" customFormat="1" ht="15" customHeight="1">
      <c r="A11" s="546"/>
      <c r="B11" s="547"/>
      <c r="C11" s="548"/>
    </row>
    <row r="12" spans="1:20" s="266" customFormat="1" ht="15" customHeight="1">
      <c r="A12" s="546"/>
      <c r="B12" s="547"/>
      <c r="C12" s="548"/>
    </row>
    <row r="13" spans="1:20" s="266" customFormat="1" ht="15" customHeight="1">
      <c r="A13" s="546"/>
      <c r="B13" s="547"/>
      <c r="C13" s="548"/>
    </row>
    <row r="14" spans="1:20" s="266" customFormat="1" ht="15" customHeight="1">
      <c r="A14" s="546"/>
      <c r="B14" s="547"/>
      <c r="C14" s="548"/>
    </row>
    <row r="15" spans="1:20" s="266" customFormat="1" ht="15" customHeight="1">
      <c r="A15" s="546"/>
      <c r="B15" s="547"/>
      <c r="C15" s="548"/>
    </row>
    <row r="16" spans="1:20" s="266" customFormat="1" ht="15" customHeight="1">
      <c r="A16" s="546"/>
      <c r="B16" s="547"/>
      <c r="C16" s="548"/>
    </row>
    <row r="17" spans="1:3" s="266" customFormat="1" ht="15" customHeight="1">
      <c r="A17" s="546"/>
      <c r="B17" s="547"/>
      <c r="C17" s="548"/>
    </row>
    <row r="18" spans="1:3" s="266" customFormat="1" ht="15" customHeight="1">
      <c r="A18" s="546"/>
      <c r="B18" s="547"/>
      <c r="C18" s="548"/>
    </row>
    <row r="19" spans="1:3" s="266" customFormat="1" ht="15" customHeight="1">
      <c r="A19" s="546"/>
      <c r="B19" s="547"/>
      <c r="C19" s="548"/>
    </row>
    <row r="20" spans="1:3" s="266" customFormat="1" ht="15" customHeight="1">
      <c r="A20" s="546"/>
      <c r="B20" s="547"/>
      <c r="C20" s="548"/>
    </row>
    <row r="21" spans="1:3" s="266" customFormat="1" ht="15" customHeight="1">
      <c r="A21" s="546"/>
      <c r="B21" s="547"/>
      <c r="C21" s="548"/>
    </row>
    <row r="22" spans="1:3" s="266" customFormat="1" ht="15" customHeight="1">
      <c r="A22" s="546"/>
      <c r="B22" s="547"/>
      <c r="C22" s="548"/>
    </row>
    <row r="23" spans="1:3" s="266" customFormat="1" ht="15" customHeight="1">
      <c r="A23" s="546"/>
      <c r="B23" s="547"/>
      <c r="C23" s="548"/>
    </row>
    <row r="24" spans="1:3" s="266" customFormat="1" ht="15" customHeight="1">
      <c r="A24" s="546"/>
      <c r="B24" s="547"/>
      <c r="C24" s="548"/>
    </row>
    <row r="25" spans="1:3" s="266" customFormat="1" ht="15" customHeight="1">
      <c r="A25" s="546"/>
      <c r="B25" s="547"/>
      <c r="C25" s="548"/>
    </row>
    <row r="26" spans="1:3" s="266" customFormat="1" ht="15" customHeight="1">
      <c r="A26" s="546"/>
      <c r="B26" s="547"/>
      <c r="C26" s="548"/>
    </row>
    <row r="27" spans="1:3" s="266" customFormat="1" ht="15" customHeight="1">
      <c r="A27" s="546"/>
      <c r="B27" s="547"/>
      <c r="C27" s="548"/>
    </row>
    <row r="28" spans="1:3" s="266" customFormat="1" ht="15" customHeight="1">
      <c r="A28" s="546"/>
      <c r="B28" s="547"/>
      <c r="C28" s="548"/>
    </row>
    <row r="29" spans="1:3" s="266" customFormat="1" ht="15" customHeight="1">
      <c r="A29" s="546"/>
      <c r="B29" s="547"/>
      <c r="C29" s="548"/>
    </row>
    <row r="30" spans="1:3" s="266" customFormat="1" ht="15" customHeight="1">
      <c r="A30" s="546"/>
      <c r="B30" s="547"/>
      <c r="C30" s="548"/>
    </row>
    <row r="31" spans="1:3" s="266" customFormat="1" ht="15" customHeight="1">
      <c r="A31" s="534"/>
      <c r="B31" s="535"/>
      <c r="C31" s="536"/>
    </row>
    <row r="33" spans="1:3">
      <c r="A33" s="267"/>
      <c r="B33" s="267"/>
      <c r="C33" s="268"/>
    </row>
    <row r="34" spans="1:3">
      <c r="A34" s="269"/>
      <c r="B34" s="269"/>
      <c r="C34" s="270"/>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showGridLines="0" view="pageLayout" zoomScale="80" zoomScaleNormal="115" zoomScaleSheetLayoutView="70" zoomScalePageLayoutView="80" workbookViewId="0">
      <selection activeCell="H61" sqref="H61"/>
    </sheetView>
  </sheetViews>
  <sheetFormatPr baseColWidth="10" defaultColWidth="11.42578125" defaultRowHeight="13.5"/>
  <cols>
    <col min="1" max="1" width="6.7109375" style="1" customWidth="1"/>
    <col min="2" max="7" width="5" style="1" customWidth="1"/>
    <col min="8" max="8" width="77.42578125" style="1" customWidth="1"/>
    <col min="9" max="9" width="21" style="1" customWidth="1"/>
    <col min="10" max="15" width="21.140625" style="1" customWidth="1"/>
    <col min="16" max="16384" width="11.42578125" style="1"/>
  </cols>
  <sheetData>
    <row r="1" spans="1:15" ht="35.1" customHeight="1">
      <c r="A1" s="493" t="s">
        <v>127</v>
      </c>
      <c r="B1" s="494"/>
      <c r="C1" s="494"/>
      <c r="D1" s="494"/>
      <c r="E1" s="494"/>
      <c r="F1" s="494"/>
      <c r="G1" s="494"/>
      <c r="H1" s="494"/>
      <c r="I1" s="494"/>
      <c r="J1" s="494"/>
      <c r="K1" s="494"/>
      <c r="L1" s="494"/>
      <c r="M1" s="494"/>
      <c r="N1" s="494"/>
      <c r="O1" s="495"/>
    </row>
    <row r="2" spans="1:15" ht="8.1" customHeight="1">
      <c r="A2" s="468"/>
      <c r="B2" s="105"/>
      <c r="C2" s="105"/>
      <c r="D2" s="105"/>
      <c r="E2" s="105"/>
      <c r="F2" s="105"/>
      <c r="G2" s="105"/>
      <c r="H2" s="105"/>
      <c r="I2" s="105"/>
      <c r="J2" s="105"/>
      <c r="K2" s="105"/>
      <c r="L2" s="105"/>
      <c r="M2" s="105"/>
      <c r="N2" s="105"/>
      <c r="O2" s="469"/>
    </row>
    <row r="3" spans="1:15" ht="20.100000000000001" customHeight="1">
      <c r="A3" s="567" t="str">
        <f>Caratula!A13</f>
        <v>Unidad Responsable del Gasto: 02CD02 DELEGACIÓN AZCAPOTZALCO.</v>
      </c>
      <c r="B3" s="568"/>
      <c r="C3" s="568"/>
      <c r="D3" s="568"/>
      <c r="E3" s="568"/>
      <c r="F3" s="568"/>
      <c r="G3" s="568"/>
      <c r="H3" s="568"/>
      <c r="I3" s="568"/>
      <c r="J3" s="568"/>
      <c r="K3" s="568"/>
      <c r="L3" s="568"/>
      <c r="M3" s="568"/>
      <c r="N3" s="568"/>
      <c r="O3" s="569"/>
    </row>
    <row r="4" spans="1:15" ht="19.350000000000001" customHeight="1">
      <c r="A4" s="567" t="str">
        <f>Caratula!A24</f>
        <v>Período: Enero-Junio 2018.</v>
      </c>
      <c r="B4" s="568"/>
      <c r="C4" s="568"/>
      <c r="D4" s="568"/>
      <c r="E4" s="568"/>
      <c r="F4" s="568"/>
      <c r="G4" s="568"/>
      <c r="H4" s="568"/>
      <c r="I4" s="568"/>
      <c r="J4" s="568"/>
      <c r="K4" s="568"/>
      <c r="L4" s="568"/>
      <c r="M4" s="568"/>
      <c r="N4" s="568"/>
      <c r="O4" s="569"/>
    </row>
    <row r="5" spans="1:15" ht="20.100000000000001" customHeight="1">
      <c r="A5" s="491" t="s">
        <v>84</v>
      </c>
      <c r="B5" s="491" t="s">
        <v>128</v>
      </c>
      <c r="C5" s="491" t="s">
        <v>44</v>
      </c>
      <c r="D5" s="491" t="s">
        <v>42</v>
      </c>
      <c r="E5" s="491" t="s">
        <v>43</v>
      </c>
      <c r="F5" s="491" t="s">
        <v>12</v>
      </c>
      <c r="G5" s="491" t="s">
        <v>75</v>
      </c>
      <c r="H5" s="558" t="s">
        <v>13</v>
      </c>
      <c r="I5" s="491" t="s">
        <v>129</v>
      </c>
      <c r="J5" s="508" t="s">
        <v>130</v>
      </c>
      <c r="K5" s="509"/>
      <c r="L5" s="560"/>
      <c r="M5" s="508" t="s">
        <v>94</v>
      </c>
      <c r="N5" s="509"/>
      <c r="O5" s="560"/>
    </row>
    <row r="6" spans="1:15" ht="20.100000000000001" customHeight="1">
      <c r="A6" s="510"/>
      <c r="B6" s="510"/>
      <c r="C6" s="510"/>
      <c r="D6" s="510"/>
      <c r="E6" s="510"/>
      <c r="F6" s="510"/>
      <c r="G6" s="510"/>
      <c r="H6" s="559"/>
      <c r="I6" s="510"/>
      <c r="J6" s="413" t="s">
        <v>131</v>
      </c>
      <c r="K6" s="413" t="s">
        <v>187</v>
      </c>
      <c r="L6" s="413" t="s">
        <v>132</v>
      </c>
      <c r="M6" s="413" t="s">
        <v>90</v>
      </c>
      <c r="N6" s="413" t="s">
        <v>188</v>
      </c>
      <c r="O6" s="413" t="s">
        <v>21</v>
      </c>
    </row>
    <row r="7" spans="1:15" s="89" customFormat="1" ht="15" customHeight="1">
      <c r="A7" s="88" t="s">
        <v>341</v>
      </c>
      <c r="B7" s="88" t="s">
        <v>341</v>
      </c>
      <c r="C7" s="88" t="s">
        <v>341</v>
      </c>
      <c r="D7" s="88" t="s">
        <v>339</v>
      </c>
      <c r="E7" s="88" t="s">
        <v>379</v>
      </c>
      <c r="F7" s="88" t="s">
        <v>343</v>
      </c>
      <c r="G7" s="88"/>
      <c r="H7" s="106" t="s">
        <v>380</v>
      </c>
      <c r="I7" s="88" t="s">
        <v>227</v>
      </c>
      <c r="J7" s="191">
        <v>8</v>
      </c>
      <c r="K7" s="191">
        <v>4</v>
      </c>
      <c r="L7" s="191">
        <v>2</v>
      </c>
      <c r="M7" s="191">
        <v>624000</v>
      </c>
      <c r="N7" s="191">
        <v>605051.63</v>
      </c>
      <c r="O7" s="191">
        <v>605051.63</v>
      </c>
    </row>
    <row r="8" spans="1:15" ht="20.25" customHeight="1">
      <c r="A8" s="552" t="s">
        <v>337</v>
      </c>
      <c r="B8" s="553"/>
      <c r="C8" s="553"/>
      <c r="D8" s="553"/>
      <c r="E8" s="553"/>
      <c r="F8" s="553"/>
      <c r="G8" s="553"/>
      <c r="H8" s="553"/>
      <c r="I8" s="553"/>
      <c r="J8" s="553"/>
      <c r="K8" s="553"/>
      <c r="L8" s="553"/>
      <c r="M8" s="553"/>
      <c r="N8" s="553"/>
      <c r="O8" s="554"/>
    </row>
    <row r="9" spans="1:15" ht="20.25" customHeight="1">
      <c r="A9" s="555" t="s">
        <v>381</v>
      </c>
      <c r="B9" s="556"/>
      <c r="C9" s="556"/>
      <c r="D9" s="556"/>
      <c r="E9" s="556"/>
      <c r="F9" s="556"/>
      <c r="G9" s="556"/>
      <c r="H9" s="556"/>
      <c r="I9" s="556"/>
      <c r="J9" s="556"/>
      <c r="K9" s="556"/>
      <c r="L9" s="556"/>
      <c r="M9" s="556"/>
      <c r="N9" s="556"/>
      <c r="O9" s="557"/>
    </row>
    <row r="10" spans="1:15" ht="34.5" customHeight="1">
      <c r="A10" s="555" t="s">
        <v>437</v>
      </c>
      <c r="B10" s="556"/>
      <c r="C10" s="556"/>
      <c r="D10" s="556"/>
      <c r="E10" s="556"/>
      <c r="F10" s="556"/>
      <c r="G10" s="556"/>
      <c r="H10" s="556"/>
      <c r="I10" s="556"/>
      <c r="J10" s="556"/>
      <c r="K10" s="556"/>
      <c r="L10" s="556"/>
      <c r="M10" s="556"/>
      <c r="N10" s="556"/>
      <c r="O10" s="557"/>
    </row>
    <row r="11" spans="1:15" ht="20.25" customHeight="1">
      <c r="A11" s="552" t="s">
        <v>338</v>
      </c>
      <c r="B11" s="553"/>
      <c r="C11" s="553"/>
      <c r="D11" s="553"/>
      <c r="E11" s="553"/>
      <c r="F11" s="553"/>
      <c r="G11" s="553"/>
      <c r="H11" s="553"/>
      <c r="I11" s="553"/>
      <c r="J11" s="553"/>
      <c r="K11" s="553"/>
      <c r="L11" s="553"/>
      <c r="M11" s="553"/>
      <c r="N11" s="553"/>
      <c r="O11" s="554"/>
    </row>
    <row r="12" spans="1:15" ht="33.75" customHeight="1">
      <c r="A12" s="555" t="s">
        <v>544</v>
      </c>
      <c r="B12" s="556"/>
      <c r="C12" s="556"/>
      <c r="D12" s="556"/>
      <c r="E12" s="556"/>
      <c r="F12" s="556"/>
      <c r="G12" s="556"/>
      <c r="H12" s="556"/>
      <c r="I12" s="556"/>
      <c r="J12" s="556"/>
      <c r="K12" s="556"/>
      <c r="L12" s="556"/>
      <c r="M12" s="556"/>
      <c r="N12" s="556"/>
      <c r="O12" s="557"/>
    </row>
    <row r="13" spans="1:15" ht="47.25" customHeight="1">
      <c r="A13" s="555" t="s">
        <v>547</v>
      </c>
      <c r="B13" s="556"/>
      <c r="C13" s="556"/>
      <c r="D13" s="556"/>
      <c r="E13" s="556"/>
      <c r="F13" s="556"/>
      <c r="G13" s="556"/>
      <c r="H13" s="556"/>
      <c r="I13" s="556"/>
      <c r="J13" s="556"/>
      <c r="K13" s="556"/>
      <c r="L13" s="556"/>
      <c r="M13" s="556"/>
      <c r="N13" s="556"/>
      <c r="O13" s="557"/>
    </row>
    <row r="14" spans="1:15">
      <c r="A14" s="414" t="s">
        <v>548</v>
      </c>
      <c r="B14" s="415"/>
      <c r="C14" s="415"/>
      <c r="D14" s="415"/>
      <c r="E14" s="415"/>
      <c r="F14" s="415"/>
      <c r="G14" s="415"/>
      <c r="H14" s="415"/>
      <c r="I14" s="415"/>
      <c r="J14" s="415"/>
      <c r="K14" s="415"/>
      <c r="L14" s="415"/>
      <c r="M14" s="415"/>
      <c r="N14" s="415"/>
      <c r="O14" s="416"/>
    </row>
    <row r="15" spans="1:15" ht="20.100000000000001" customHeight="1">
      <c r="A15" s="491" t="s">
        <v>84</v>
      </c>
      <c r="B15" s="491" t="s">
        <v>128</v>
      </c>
      <c r="C15" s="491" t="s">
        <v>44</v>
      </c>
      <c r="D15" s="491" t="s">
        <v>42</v>
      </c>
      <c r="E15" s="491" t="s">
        <v>43</v>
      </c>
      <c r="F15" s="491" t="s">
        <v>12</v>
      </c>
      <c r="G15" s="491" t="s">
        <v>75</v>
      </c>
      <c r="H15" s="558" t="s">
        <v>13</v>
      </c>
      <c r="I15" s="491" t="s">
        <v>129</v>
      </c>
      <c r="J15" s="508" t="s">
        <v>130</v>
      </c>
      <c r="K15" s="509"/>
      <c r="L15" s="560"/>
      <c r="M15" s="508" t="s">
        <v>94</v>
      </c>
      <c r="N15" s="509"/>
      <c r="O15" s="560"/>
    </row>
    <row r="16" spans="1:15" ht="20.100000000000001" customHeight="1">
      <c r="A16" s="510"/>
      <c r="B16" s="510"/>
      <c r="C16" s="510"/>
      <c r="D16" s="510"/>
      <c r="E16" s="510"/>
      <c r="F16" s="510"/>
      <c r="G16" s="510"/>
      <c r="H16" s="559"/>
      <c r="I16" s="510"/>
      <c r="J16" s="413" t="s">
        <v>131</v>
      </c>
      <c r="K16" s="413" t="s">
        <v>187</v>
      </c>
      <c r="L16" s="413" t="s">
        <v>132</v>
      </c>
      <c r="M16" s="413" t="s">
        <v>90</v>
      </c>
      <c r="N16" s="413" t="s">
        <v>188</v>
      </c>
      <c r="O16" s="413" t="s">
        <v>21</v>
      </c>
    </row>
    <row r="17" spans="1:15" s="89" customFormat="1" ht="25.5">
      <c r="A17" s="93" t="s">
        <v>341</v>
      </c>
      <c r="B17" s="93" t="s">
        <v>341</v>
      </c>
      <c r="C17" s="93" t="s">
        <v>341</v>
      </c>
      <c r="D17" s="93" t="s">
        <v>339</v>
      </c>
      <c r="E17" s="93" t="s">
        <v>379</v>
      </c>
      <c r="F17" s="93" t="s">
        <v>382</v>
      </c>
      <c r="G17" s="93"/>
      <c r="H17" s="106" t="s">
        <v>448</v>
      </c>
      <c r="I17" s="93" t="s">
        <v>233</v>
      </c>
      <c r="J17" s="192">
        <v>7135</v>
      </c>
      <c r="K17" s="192">
        <v>5100</v>
      </c>
      <c r="L17" s="192">
        <v>5500</v>
      </c>
      <c r="M17" s="192">
        <v>300000</v>
      </c>
      <c r="N17" s="192">
        <v>0</v>
      </c>
      <c r="O17" s="192">
        <v>0</v>
      </c>
    </row>
    <row r="18" spans="1:15" ht="20.25" customHeight="1">
      <c r="A18" s="552" t="s">
        <v>337</v>
      </c>
      <c r="B18" s="553"/>
      <c r="C18" s="553"/>
      <c r="D18" s="553"/>
      <c r="E18" s="553"/>
      <c r="F18" s="553"/>
      <c r="G18" s="553"/>
      <c r="H18" s="553"/>
      <c r="I18" s="553"/>
      <c r="J18" s="553"/>
      <c r="K18" s="553"/>
      <c r="L18" s="553"/>
      <c r="M18" s="553"/>
      <c r="N18" s="553"/>
      <c r="O18" s="554"/>
    </row>
    <row r="19" spans="1:15" ht="20.25" customHeight="1">
      <c r="A19" s="555" t="s">
        <v>383</v>
      </c>
      <c r="B19" s="556"/>
      <c r="C19" s="556"/>
      <c r="D19" s="556"/>
      <c r="E19" s="556"/>
      <c r="F19" s="556"/>
      <c r="G19" s="556"/>
      <c r="H19" s="556"/>
      <c r="I19" s="556"/>
      <c r="J19" s="556"/>
      <c r="K19" s="556"/>
      <c r="L19" s="556"/>
      <c r="M19" s="556"/>
      <c r="N19" s="556"/>
      <c r="O19" s="557"/>
    </row>
    <row r="20" spans="1:15" ht="20.25" customHeight="1">
      <c r="A20" s="555" t="s">
        <v>384</v>
      </c>
      <c r="B20" s="556"/>
      <c r="C20" s="556"/>
      <c r="D20" s="556"/>
      <c r="E20" s="556"/>
      <c r="F20" s="556"/>
      <c r="G20" s="556"/>
      <c r="H20" s="556"/>
      <c r="I20" s="556"/>
      <c r="J20" s="556"/>
      <c r="K20" s="556"/>
      <c r="L20" s="556"/>
      <c r="M20" s="556"/>
      <c r="N20" s="556"/>
      <c r="O20" s="557"/>
    </row>
    <row r="21" spans="1:15" ht="20.25" customHeight="1">
      <c r="A21" s="555" t="s">
        <v>438</v>
      </c>
      <c r="B21" s="556"/>
      <c r="C21" s="556"/>
      <c r="D21" s="556"/>
      <c r="E21" s="556"/>
      <c r="F21" s="556"/>
      <c r="G21" s="556"/>
      <c r="H21" s="556"/>
      <c r="I21" s="556"/>
      <c r="J21" s="556"/>
      <c r="K21" s="556"/>
      <c r="L21" s="556"/>
      <c r="M21" s="556"/>
      <c r="N21" s="556"/>
      <c r="O21" s="557"/>
    </row>
    <row r="22" spans="1:15" ht="20.25" customHeight="1">
      <c r="A22" s="552" t="s">
        <v>338</v>
      </c>
      <c r="B22" s="553"/>
      <c r="C22" s="553"/>
      <c r="D22" s="553"/>
      <c r="E22" s="553"/>
      <c r="F22" s="553"/>
      <c r="G22" s="553"/>
      <c r="H22" s="553"/>
      <c r="I22" s="553"/>
      <c r="J22" s="553"/>
      <c r="K22" s="553"/>
      <c r="L22" s="553"/>
      <c r="M22" s="553"/>
      <c r="N22" s="553"/>
      <c r="O22" s="554"/>
    </row>
    <row r="23" spans="1:15" ht="20.25" customHeight="1">
      <c r="A23" s="414" t="s">
        <v>549</v>
      </c>
      <c r="B23" s="415"/>
      <c r="C23" s="415"/>
      <c r="D23" s="415"/>
      <c r="E23" s="415"/>
      <c r="F23" s="415"/>
      <c r="G23" s="415"/>
      <c r="H23" s="415"/>
      <c r="I23" s="415"/>
      <c r="J23" s="415"/>
      <c r="K23" s="415"/>
      <c r="L23" s="415"/>
      <c r="M23" s="415"/>
      <c r="N23" s="415"/>
      <c r="O23" s="416"/>
    </row>
    <row r="24" spans="1:15" ht="14.25" customHeight="1">
      <c r="A24" s="414" t="s">
        <v>550</v>
      </c>
      <c r="B24" s="415"/>
      <c r="C24" s="415"/>
      <c r="D24" s="415"/>
      <c r="E24" s="415"/>
      <c r="F24" s="415"/>
      <c r="G24" s="415"/>
      <c r="H24" s="415"/>
      <c r="I24" s="415"/>
      <c r="J24" s="415"/>
      <c r="K24" s="415"/>
      <c r="L24" s="415"/>
      <c r="M24" s="415"/>
      <c r="N24" s="415"/>
      <c r="O24" s="416"/>
    </row>
    <row r="25" spans="1:15" ht="20.100000000000001" customHeight="1">
      <c r="A25" s="491" t="s">
        <v>84</v>
      </c>
      <c r="B25" s="491" t="s">
        <v>128</v>
      </c>
      <c r="C25" s="491" t="s">
        <v>44</v>
      </c>
      <c r="D25" s="491" t="s">
        <v>42</v>
      </c>
      <c r="E25" s="491" t="s">
        <v>43</v>
      </c>
      <c r="F25" s="491" t="s">
        <v>12</v>
      </c>
      <c r="G25" s="491" t="s">
        <v>75</v>
      </c>
      <c r="H25" s="558" t="s">
        <v>13</v>
      </c>
      <c r="I25" s="491" t="s">
        <v>129</v>
      </c>
      <c r="J25" s="508" t="s">
        <v>130</v>
      </c>
      <c r="K25" s="509"/>
      <c r="L25" s="560"/>
      <c r="M25" s="508" t="s">
        <v>94</v>
      </c>
      <c r="N25" s="509"/>
      <c r="O25" s="560"/>
    </row>
    <row r="26" spans="1:15" ht="20.100000000000001" customHeight="1">
      <c r="A26" s="510"/>
      <c r="B26" s="510"/>
      <c r="C26" s="510"/>
      <c r="D26" s="510"/>
      <c r="E26" s="510"/>
      <c r="F26" s="510"/>
      <c r="G26" s="510"/>
      <c r="H26" s="559"/>
      <c r="I26" s="510"/>
      <c r="J26" s="413" t="s">
        <v>131</v>
      </c>
      <c r="K26" s="413" t="s">
        <v>187</v>
      </c>
      <c r="L26" s="413" t="s">
        <v>132</v>
      </c>
      <c r="M26" s="413" t="s">
        <v>90</v>
      </c>
      <c r="N26" s="413" t="s">
        <v>188</v>
      </c>
      <c r="O26" s="413" t="s">
        <v>21</v>
      </c>
    </row>
    <row r="27" spans="1:15" s="89" customFormat="1" ht="15" customHeight="1">
      <c r="A27" s="93" t="s">
        <v>341</v>
      </c>
      <c r="B27" s="93" t="s">
        <v>339</v>
      </c>
      <c r="C27" s="93" t="s">
        <v>339</v>
      </c>
      <c r="D27" s="93" t="s">
        <v>339</v>
      </c>
      <c r="E27" s="93" t="s">
        <v>349</v>
      </c>
      <c r="F27" s="93" t="s">
        <v>345</v>
      </c>
      <c r="G27" s="93"/>
      <c r="H27" s="106" t="s">
        <v>449</v>
      </c>
      <c r="I27" s="93" t="s">
        <v>234</v>
      </c>
      <c r="J27" s="192">
        <v>3500</v>
      </c>
      <c r="K27" s="192">
        <v>1800</v>
      </c>
      <c r="L27" s="192">
        <v>1365</v>
      </c>
      <c r="M27" s="192">
        <v>805000</v>
      </c>
      <c r="N27" s="192">
        <v>298830.84999999998</v>
      </c>
      <c r="O27" s="192">
        <v>282628.84999999998</v>
      </c>
    </row>
    <row r="28" spans="1:15" ht="20.25" customHeight="1">
      <c r="A28" s="552" t="s">
        <v>337</v>
      </c>
      <c r="B28" s="553"/>
      <c r="C28" s="553"/>
      <c r="D28" s="553"/>
      <c r="E28" s="553"/>
      <c r="F28" s="553"/>
      <c r="G28" s="553"/>
      <c r="H28" s="553"/>
      <c r="I28" s="553"/>
      <c r="J28" s="553"/>
      <c r="K28" s="553"/>
      <c r="L28" s="553"/>
      <c r="M28" s="553"/>
      <c r="N28" s="553"/>
      <c r="O28" s="554"/>
    </row>
    <row r="29" spans="1:15" ht="34.5" customHeight="1">
      <c r="A29" s="555" t="s">
        <v>439</v>
      </c>
      <c r="B29" s="556"/>
      <c r="C29" s="556"/>
      <c r="D29" s="556"/>
      <c r="E29" s="556"/>
      <c r="F29" s="556"/>
      <c r="G29" s="556"/>
      <c r="H29" s="556"/>
      <c r="I29" s="556"/>
      <c r="J29" s="556"/>
      <c r="K29" s="556"/>
      <c r="L29" s="556"/>
      <c r="M29" s="556"/>
      <c r="N29" s="556"/>
      <c r="O29" s="557"/>
    </row>
    <row r="30" spans="1:15" ht="20.25" customHeight="1">
      <c r="A30" s="552" t="s">
        <v>338</v>
      </c>
      <c r="B30" s="553"/>
      <c r="C30" s="553"/>
      <c r="D30" s="553"/>
      <c r="E30" s="553"/>
      <c r="F30" s="553"/>
      <c r="G30" s="553"/>
      <c r="H30" s="553"/>
      <c r="I30" s="553"/>
      <c r="J30" s="553"/>
      <c r="K30" s="553"/>
      <c r="L30" s="553"/>
      <c r="M30" s="553"/>
      <c r="N30" s="553"/>
      <c r="O30" s="554"/>
    </row>
    <row r="31" spans="1:15" ht="20.25" customHeight="1">
      <c r="A31" s="414" t="s">
        <v>558</v>
      </c>
      <c r="B31" s="415"/>
      <c r="C31" s="415"/>
      <c r="D31" s="415"/>
      <c r="E31" s="415"/>
      <c r="F31" s="415"/>
      <c r="G31" s="415"/>
      <c r="H31" s="415"/>
      <c r="I31" s="415"/>
      <c r="J31" s="415"/>
      <c r="K31" s="415"/>
      <c r="L31" s="415"/>
      <c r="M31" s="415"/>
      <c r="N31" s="415"/>
      <c r="O31" s="416"/>
    </row>
    <row r="32" spans="1:15">
      <c r="A32" s="423" t="s">
        <v>559</v>
      </c>
      <c r="B32" s="424"/>
      <c r="C32" s="424"/>
      <c r="D32" s="424"/>
      <c r="E32" s="424"/>
      <c r="F32" s="424"/>
      <c r="G32" s="424"/>
      <c r="H32" s="424"/>
      <c r="I32" s="424"/>
      <c r="J32" s="424"/>
      <c r="K32" s="424"/>
      <c r="L32" s="424"/>
      <c r="M32" s="424"/>
      <c r="N32" s="424"/>
      <c r="O32" s="425"/>
    </row>
    <row r="33" spans="1:15" s="89" customFormat="1" ht="15" customHeight="1">
      <c r="A33" s="88" t="s">
        <v>341</v>
      </c>
      <c r="B33" s="88" t="s">
        <v>339</v>
      </c>
      <c r="C33" s="88" t="s">
        <v>339</v>
      </c>
      <c r="D33" s="88" t="s">
        <v>340</v>
      </c>
      <c r="E33" s="88" t="s">
        <v>341</v>
      </c>
      <c r="F33" s="88" t="s">
        <v>385</v>
      </c>
      <c r="G33" s="88"/>
      <c r="H33" s="467" t="s">
        <v>386</v>
      </c>
      <c r="I33" s="88" t="s">
        <v>238</v>
      </c>
      <c r="J33" s="191">
        <v>6000</v>
      </c>
      <c r="K33" s="191">
        <v>3000</v>
      </c>
      <c r="L33" s="191">
        <v>3000</v>
      </c>
      <c r="M33" s="191">
        <v>465000</v>
      </c>
      <c r="N33" s="191">
        <v>551073.38</v>
      </c>
      <c r="O33" s="191">
        <v>551073.38</v>
      </c>
    </row>
    <row r="34" spans="1:15" ht="20.25" customHeight="1">
      <c r="A34" s="552" t="s">
        <v>337</v>
      </c>
      <c r="B34" s="553"/>
      <c r="C34" s="553"/>
      <c r="D34" s="553"/>
      <c r="E34" s="553"/>
      <c r="F34" s="553"/>
      <c r="G34" s="553"/>
      <c r="H34" s="553"/>
      <c r="I34" s="553"/>
      <c r="J34" s="553"/>
      <c r="K34" s="553"/>
      <c r="L34" s="553"/>
      <c r="M34" s="553"/>
      <c r="N34" s="553"/>
      <c r="O34" s="554"/>
    </row>
    <row r="35" spans="1:15" ht="33.75" customHeight="1">
      <c r="A35" s="555" t="s">
        <v>440</v>
      </c>
      <c r="B35" s="556"/>
      <c r="C35" s="556"/>
      <c r="D35" s="556"/>
      <c r="E35" s="556"/>
      <c r="F35" s="556"/>
      <c r="G35" s="556"/>
      <c r="H35" s="556"/>
      <c r="I35" s="556"/>
      <c r="J35" s="556"/>
      <c r="K35" s="556"/>
      <c r="L35" s="556"/>
      <c r="M35" s="556"/>
      <c r="N35" s="556"/>
      <c r="O35" s="557"/>
    </row>
    <row r="36" spans="1:15" ht="20.25" customHeight="1">
      <c r="A36" s="552" t="s">
        <v>338</v>
      </c>
      <c r="B36" s="553"/>
      <c r="C36" s="553"/>
      <c r="D36" s="553"/>
      <c r="E36" s="553"/>
      <c r="F36" s="553"/>
      <c r="G36" s="553"/>
      <c r="H36" s="553"/>
      <c r="I36" s="553"/>
      <c r="J36" s="553"/>
      <c r="K36" s="553"/>
      <c r="L36" s="553"/>
      <c r="M36" s="553"/>
      <c r="N36" s="553"/>
      <c r="O36" s="554"/>
    </row>
    <row r="37" spans="1:15" ht="20.25" customHeight="1">
      <c r="A37" s="414" t="s">
        <v>560</v>
      </c>
      <c r="B37" s="415"/>
      <c r="C37" s="415"/>
      <c r="D37" s="415"/>
      <c r="E37" s="415"/>
      <c r="F37" s="415"/>
      <c r="G37" s="415"/>
      <c r="H37" s="415"/>
      <c r="I37" s="415"/>
      <c r="J37" s="415"/>
      <c r="K37" s="415"/>
      <c r="L37" s="415"/>
      <c r="M37" s="415"/>
      <c r="N37" s="415"/>
      <c r="O37" s="416"/>
    </row>
    <row r="38" spans="1:15">
      <c r="A38" s="414" t="s">
        <v>561</v>
      </c>
      <c r="B38" s="415"/>
      <c r="C38" s="415"/>
      <c r="D38" s="415"/>
      <c r="E38" s="415"/>
      <c r="F38" s="415"/>
      <c r="G38" s="415"/>
      <c r="H38" s="415"/>
      <c r="I38" s="415"/>
      <c r="J38" s="415"/>
      <c r="K38" s="415"/>
      <c r="L38" s="415"/>
      <c r="M38" s="415"/>
      <c r="N38" s="415"/>
      <c r="O38" s="416"/>
    </row>
    <row r="39" spans="1:15" ht="20.100000000000001" customHeight="1">
      <c r="A39" s="491" t="s">
        <v>84</v>
      </c>
      <c r="B39" s="491" t="s">
        <v>128</v>
      </c>
      <c r="C39" s="491" t="s">
        <v>44</v>
      </c>
      <c r="D39" s="491" t="s">
        <v>42</v>
      </c>
      <c r="E39" s="491" t="s">
        <v>43</v>
      </c>
      <c r="F39" s="491" t="s">
        <v>12</v>
      </c>
      <c r="G39" s="491" t="s">
        <v>75</v>
      </c>
      <c r="H39" s="558" t="s">
        <v>13</v>
      </c>
      <c r="I39" s="491" t="s">
        <v>129</v>
      </c>
      <c r="J39" s="508" t="s">
        <v>130</v>
      </c>
      <c r="K39" s="509"/>
      <c r="L39" s="560"/>
      <c r="M39" s="508" t="s">
        <v>94</v>
      </c>
      <c r="N39" s="509"/>
      <c r="O39" s="560"/>
    </row>
    <row r="40" spans="1:15" ht="20.100000000000001" customHeight="1">
      <c r="A40" s="510"/>
      <c r="B40" s="510"/>
      <c r="C40" s="510"/>
      <c r="D40" s="510"/>
      <c r="E40" s="510"/>
      <c r="F40" s="510"/>
      <c r="G40" s="510"/>
      <c r="H40" s="559"/>
      <c r="I40" s="510"/>
      <c r="J40" s="413" t="s">
        <v>131</v>
      </c>
      <c r="K40" s="413" t="s">
        <v>187</v>
      </c>
      <c r="L40" s="413" t="s">
        <v>132</v>
      </c>
      <c r="M40" s="413" t="s">
        <v>90</v>
      </c>
      <c r="N40" s="413" t="s">
        <v>188</v>
      </c>
      <c r="O40" s="413" t="s">
        <v>21</v>
      </c>
    </row>
    <row r="41" spans="1:15" s="89" customFormat="1" ht="15" customHeight="1">
      <c r="A41" s="93" t="s">
        <v>341</v>
      </c>
      <c r="B41" s="93" t="s">
        <v>339</v>
      </c>
      <c r="C41" s="93" t="s">
        <v>339</v>
      </c>
      <c r="D41" s="93" t="s">
        <v>379</v>
      </c>
      <c r="E41" s="93" t="s">
        <v>341</v>
      </c>
      <c r="F41" s="93" t="s">
        <v>387</v>
      </c>
      <c r="G41" s="93"/>
      <c r="H41" s="106" t="s">
        <v>388</v>
      </c>
      <c r="I41" s="93" t="s">
        <v>242</v>
      </c>
      <c r="J41" s="192">
        <v>600</v>
      </c>
      <c r="K41" s="192">
        <v>300</v>
      </c>
      <c r="L41" s="192">
        <v>186</v>
      </c>
      <c r="M41" s="192">
        <v>6513613</v>
      </c>
      <c r="N41" s="192">
        <v>3256141.6500000004</v>
      </c>
      <c r="O41" s="192">
        <v>2358793.65</v>
      </c>
    </row>
    <row r="42" spans="1:15" ht="20.25" customHeight="1">
      <c r="A42" s="552" t="s">
        <v>337</v>
      </c>
      <c r="B42" s="553"/>
      <c r="C42" s="553"/>
      <c r="D42" s="553"/>
      <c r="E42" s="553"/>
      <c r="F42" s="553"/>
      <c r="G42" s="553"/>
      <c r="H42" s="553"/>
      <c r="I42" s="553"/>
      <c r="J42" s="553"/>
      <c r="K42" s="553"/>
      <c r="L42" s="553"/>
      <c r="M42" s="553"/>
      <c r="N42" s="553"/>
      <c r="O42" s="554"/>
    </row>
    <row r="43" spans="1:15" ht="20.25" customHeight="1">
      <c r="A43" s="555" t="s">
        <v>441</v>
      </c>
      <c r="B43" s="556"/>
      <c r="C43" s="556"/>
      <c r="D43" s="556"/>
      <c r="E43" s="556"/>
      <c r="F43" s="556"/>
      <c r="G43" s="556"/>
      <c r="H43" s="556"/>
      <c r="I43" s="556"/>
      <c r="J43" s="556"/>
      <c r="K43" s="556"/>
      <c r="L43" s="556"/>
      <c r="M43" s="556"/>
      <c r="N43" s="556"/>
      <c r="O43" s="557"/>
    </row>
    <row r="44" spans="1:15" ht="20.25" customHeight="1">
      <c r="A44" s="552" t="s">
        <v>338</v>
      </c>
      <c r="B44" s="553"/>
      <c r="C44" s="553"/>
      <c r="D44" s="553"/>
      <c r="E44" s="553"/>
      <c r="F44" s="553"/>
      <c r="G44" s="553"/>
      <c r="H44" s="553"/>
      <c r="I44" s="553"/>
      <c r="J44" s="553"/>
      <c r="K44" s="553"/>
      <c r="L44" s="553"/>
      <c r="M44" s="553"/>
      <c r="N44" s="553"/>
      <c r="O44" s="554"/>
    </row>
    <row r="45" spans="1:15" ht="33.75" customHeight="1">
      <c r="A45" s="555" t="s">
        <v>565</v>
      </c>
      <c r="B45" s="556"/>
      <c r="C45" s="556"/>
      <c r="D45" s="556"/>
      <c r="E45" s="556"/>
      <c r="F45" s="556"/>
      <c r="G45" s="556"/>
      <c r="H45" s="556"/>
      <c r="I45" s="556"/>
      <c r="J45" s="556"/>
      <c r="K45" s="556"/>
      <c r="L45" s="556"/>
      <c r="M45" s="556"/>
      <c r="N45" s="556"/>
      <c r="O45" s="557"/>
    </row>
    <row r="46" spans="1:15">
      <c r="A46" s="414" t="s">
        <v>566</v>
      </c>
      <c r="B46" s="415"/>
      <c r="C46" s="415"/>
      <c r="D46" s="415"/>
      <c r="E46" s="415"/>
      <c r="F46" s="415"/>
      <c r="G46" s="415"/>
      <c r="H46" s="415"/>
      <c r="I46" s="415"/>
      <c r="J46" s="415"/>
      <c r="K46" s="415"/>
      <c r="L46" s="415"/>
      <c r="M46" s="415"/>
      <c r="N46" s="415"/>
      <c r="O46" s="416"/>
    </row>
    <row r="47" spans="1:15" ht="20.100000000000001" customHeight="1">
      <c r="A47" s="491" t="s">
        <v>84</v>
      </c>
      <c r="B47" s="491" t="s">
        <v>128</v>
      </c>
      <c r="C47" s="491" t="s">
        <v>44</v>
      </c>
      <c r="D47" s="491" t="s">
        <v>42</v>
      </c>
      <c r="E47" s="491" t="s">
        <v>43</v>
      </c>
      <c r="F47" s="491" t="s">
        <v>12</v>
      </c>
      <c r="G47" s="491" t="s">
        <v>75</v>
      </c>
      <c r="H47" s="558" t="s">
        <v>13</v>
      </c>
      <c r="I47" s="491" t="s">
        <v>129</v>
      </c>
      <c r="J47" s="508" t="s">
        <v>130</v>
      </c>
      <c r="K47" s="509"/>
      <c r="L47" s="560"/>
      <c r="M47" s="508" t="s">
        <v>94</v>
      </c>
      <c r="N47" s="509"/>
      <c r="O47" s="560"/>
    </row>
    <row r="48" spans="1:15" ht="20.100000000000001" customHeight="1">
      <c r="A48" s="510"/>
      <c r="B48" s="510"/>
      <c r="C48" s="510"/>
      <c r="D48" s="510"/>
      <c r="E48" s="510"/>
      <c r="F48" s="510"/>
      <c r="G48" s="510"/>
      <c r="H48" s="559"/>
      <c r="I48" s="510"/>
      <c r="J48" s="413" t="s">
        <v>131</v>
      </c>
      <c r="K48" s="413" t="s">
        <v>187</v>
      </c>
      <c r="L48" s="413" t="s">
        <v>132</v>
      </c>
      <c r="M48" s="413" t="s">
        <v>90</v>
      </c>
      <c r="N48" s="413" t="s">
        <v>188</v>
      </c>
      <c r="O48" s="413" t="s">
        <v>21</v>
      </c>
    </row>
    <row r="49" spans="1:15" s="89" customFormat="1">
      <c r="A49" s="93" t="s">
        <v>341</v>
      </c>
      <c r="B49" s="93" t="s">
        <v>339</v>
      </c>
      <c r="C49" s="93" t="s">
        <v>339</v>
      </c>
      <c r="D49" s="93" t="s">
        <v>379</v>
      </c>
      <c r="E49" s="93" t="s">
        <v>341</v>
      </c>
      <c r="F49" s="93" t="s">
        <v>389</v>
      </c>
      <c r="G49" s="93"/>
      <c r="H49" s="106" t="s">
        <v>390</v>
      </c>
      <c r="I49" s="93" t="s">
        <v>244</v>
      </c>
      <c r="J49" s="192">
        <v>5</v>
      </c>
      <c r="K49" s="192">
        <v>2</v>
      </c>
      <c r="L49" s="192">
        <v>2</v>
      </c>
      <c r="M49" s="192">
        <v>5285530</v>
      </c>
      <c r="N49" s="192">
        <v>3149147.86</v>
      </c>
      <c r="O49" s="192">
        <v>134163.85999999999</v>
      </c>
    </row>
    <row r="50" spans="1:15" ht="20.25" customHeight="1">
      <c r="A50" s="552" t="s">
        <v>337</v>
      </c>
      <c r="B50" s="553"/>
      <c r="C50" s="553"/>
      <c r="D50" s="553"/>
      <c r="E50" s="553"/>
      <c r="F50" s="553"/>
      <c r="G50" s="553"/>
      <c r="H50" s="553"/>
      <c r="I50" s="553"/>
      <c r="J50" s="553"/>
      <c r="K50" s="553"/>
      <c r="L50" s="553"/>
      <c r="M50" s="553"/>
      <c r="N50" s="553"/>
      <c r="O50" s="554"/>
    </row>
    <row r="51" spans="1:15" ht="20.25" customHeight="1">
      <c r="A51" s="561" t="s">
        <v>391</v>
      </c>
      <c r="B51" s="562"/>
      <c r="C51" s="562"/>
      <c r="D51" s="562"/>
      <c r="E51" s="562"/>
      <c r="F51" s="562"/>
      <c r="G51" s="562"/>
      <c r="H51" s="562"/>
      <c r="I51" s="562"/>
      <c r="J51" s="562"/>
      <c r="K51" s="562"/>
      <c r="L51" s="562"/>
      <c r="M51" s="562"/>
      <c r="N51" s="562"/>
      <c r="O51" s="563"/>
    </row>
    <row r="52" spans="1:15" ht="20.25" customHeight="1">
      <c r="A52" s="552" t="s">
        <v>338</v>
      </c>
      <c r="B52" s="553"/>
      <c r="C52" s="553"/>
      <c r="D52" s="553"/>
      <c r="E52" s="553"/>
      <c r="F52" s="553"/>
      <c r="G52" s="553"/>
      <c r="H52" s="553"/>
      <c r="I52" s="553"/>
      <c r="J52" s="553"/>
      <c r="K52" s="553"/>
      <c r="L52" s="553"/>
      <c r="M52" s="553"/>
      <c r="N52" s="553"/>
      <c r="O52" s="554"/>
    </row>
    <row r="53" spans="1:15">
      <c r="A53" s="414" t="s">
        <v>540</v>
      </c>
      <c r="B53" s="415"/>
      <c r="C53" s="415"/>
      <c r="D53" s="415"/>
      <c r="E53" s="415"/>
      <c r="F53" s="415"/>
      <c r="G53" s="415"/>
      <c r="H53" s="415"/>
      <c r="I53" s="415"/>
      <c r="J53" s="415"/>
      <c r="K53" s="415"/>
      <c r="L53" s="415"/>
      <c r="M53" s="415"/>
      <c r="N53" s="415"/>
      <c r="O53" s="416"/>
    </row>
    <row r="54" spans="1:15" ht="20.100000000000001" customHeight="1">
      <c r="A54" s="491" t="s">
        <v>84</v>
      </c>
      <c r="B54" s="491" t="s">
        <v>128</v>
      </c>
      <c r="C54" s="491" t="s">
        <v>44</v>
      </c>
      <c r="D54" s="491" t="s">
        <v>42</v>
      </c>
      <c r="E54" s="491" t="s">
        <v>43</v>
      </c>
      <c r="F54" s="491" t="s">
        <v>12</v>
      </c>
      <c r="G54" s="491" t="s">
        <v>75</v>
      </c>
      <c r="H54" s="558" t="s">
        <v>13</v>
      </c>
      <c r="I54" s="491" t="s">
        <v>129</v>
      </c>
      <c r="J54" s="508" t="s">
        <v>130</v>
      </c>
      <c r="K54" s="509"/>
      <c r="L54" s="560"/>
      <c r="M54" s="508" t="s">
        <v>94</v>
      </c>
      <c r="N54" s="509"/>
      <c r="O54" s="560"/>
    </row>
    <row r="55" spans="1:15" ht="20.100000000000001" customHeight="1">
      <c r="A55" s="510"/>
      <c r="B55" s="510"/>
      <c r="C55" s="510"/>
      <c r="D55" s="510"/>
      <c r="E55" s="510"/>
      <c r="F55" s="510"/>
      <c r="G55" s="510"/>
      <c r="H55" s="559"/>
      <c r="I55" s="510"/>
      <c r="J55" s="413" t="s">
        <v>131</v>
      </c>
      <c r="K55" s="413" t="s">
        <v>187</v>
      </c>
      <c r="L55" s="413" t="s">
        <v>132</v>
      </c>
      <c r="M55" s="413" t="s">
        <v>90</v>
      </c>
      <c r="N55" s="413" t="s">
        <v>188</v>
      </c>
      <c r="O55" s="413" t="s">
        <v>21</v>
      </c>
    </row>
    <row r="56" spans="1:15" s="89" customFormat="1" ht="15" customHeight="1">
      <c r="A56" s="88" t="s">
        <v>341</v>
      </c>
      <c r="B56" s="88" t="s">
        <v>379</v>
      </c>
      <c r="C56" s="88" t="s">
        <v>339</v>
      </c>
      <c r="D56" s="88" t="s">
        <v>379</v>
      </c>
      <c r="E56" s="88" t="s">
        <v>339</v>
      </c>
      <c r="F56" s="88" t="s">
        <v>392</v>
      </c>
      <c r="G56" s="88"/>
      <c r="H56" s="106" t="s">
        <v>393</v>
      </c>
      <c r="I56" s="88" t="s">
        <v>244</v>
      </c>
      <c r="J56" s="191">
        <v>1</v>
      </c>
      <c r="K56" s="191">
        <v>1</v>
      </c>
      <c r="L56" s="191">
        <v>0</v>
      </c>
      <c r="M56" s="191">
        <v>7567926</v>
      </c>
      <c r="N56" s="191">
        <v>4037413</v>
      </c>
      <c r="O56" s="191">
        <v>0</v>
      </c>
    </row>
    <row r="57" spans="1:15" ht="20.25" customHeight="1">
      <c r="A57" s="552" t="s">
        <v>337</v>
      </c>
      <c r="B57" s="553"/>
      <c r="C57" s="553"/>
      <c r="D57" s="553"/>
      <c r="E57" s="553"/>
      <c r="F57" s="553"/>
      <c r="G57" s="553"/>
      <c r="H57" s="553"/>
      <c r="I57" s="553"/>
      <c r="J57" s="553"/>
      <c r="K57" s="553"/>
      <c r="L57" s="553"/>
      <c r="M57" s="553"/>
      <c r="N57" s="553"/>
      <c r="O57" s="554"/>
    </row>
    <row r="58" spans="1:15" ht="20.25" customHeight="1">
      <c r="A58" s="561" t="s">
        <v>394</v>
      </c>
      <c r="B58" s="562"/>
      <c r="C58" s="562"/>
      <c r="D58" s="562"/>
      <c r="E58" s="562"/>
      <c r="F58" s="562"/>
      <c r="G58" s="562"/>
      <c r="H58" s="562"/>
      <c r="I58" s="562"/>
      <c r="J58" s="562"/>
      <c r="K58" s="562"/>
      <c r="L58" s="562"/>
      <c r="M58" s="562"/>
      <c r="N58" s="562"/>
      <c r="O58" s="563"/>
    </row>
    <row r="59" spans="1:15" ht="20.25" customHeight="1">
      <c r="A59" s="552" t="s">
        <v>338</v>
      </c>
      <c r="B59" s="553"/>
      <c r="C59" s="553"/>
      <c r="D59" s="553"/>
      <c r="E59" s="553"/>
      <c r="F59" s="553"/>
      <c r="G59" s="553"/>
      <c r="H59" s="553"/>
      <c r="I59" s="553"/>
      <c r="J59" s="553"/>
      <c r="K59" s="553"/>
      <c r="L59" s="553"/>
      <c r="M59" s="553"/>
      <c r="N59" s="553"/>
      <c r="O59" s="554"/>
    </row>
    <row r="60" spans="1:15" ht="34.5" customHeight="1">
      <c r="A60" s="555" t="s">
        <v>870</v>
      </c>
      <c r="B60" s="556"/>
      <c r="C60" s="556"/>
      <c r="D60" s="556"/>
      <c r="E60" s="556"/>
      <c r="F60" s="556"/>
      <c r="G60" s="556"/>
      <c r="H60" s="556"/>
      <c r="I60" s="556"/>
      <c r="J60" s="556"/>
      <c r="K60" s="556"/>
      <c r="L60" s="556"/>
      <c r="M60" s="556"/>
      <c r="N60" s="556"/>
      <c r="O60" s="557"/>
    </row>
    <row r="61" spans="1:15" ht="20.25" customHeight="1">
      <c r="A61" s="414" t="s">
        <v>868</v>
      </c>
      <c r="B61" s="415"/>
      <c r="C61" s="415"/>
      <c r="D61" s="415"/>
      <c r="E61" s="415"/>
      <c r="F61" s="415"/>
      <c r="G61" s="415"/>
      <c r="H61" s="415"/>
      <c r="I61" s="415"/>
      <c r="J61" s="415"/>
      <c r="K61" s="415"/>
      <c r="L61" s="415"/>
      <c r="M61" s="415"/>
      <c r="N61" s="415"/>
      <c r="O61" s="416"/>
    </row>
    <row r="62" spans="1:15">
      <c r="A62" s="414" t="s">
        <v>869</v>
      </c>
      <c r="B62" s="415"/>
      <c r="C62" s="415"/>
      <c r="D62" s="415"/>
      <c r="E62" s="415"/>
      <c r="F62" s="415"/>
      <c r="G62" s="415"/>
      <c r="H62" s="415"/>
      <c r="I62" s="415"/>
      <c r="J62" s="415"/>
      <c r="K62" s="415"/>
      <c r="L62" s="415"/>
      <c r="M62" s="415"/>
      <c r="N62" s="415"/>
      <c r="O62" s="416"/>
    </row>
    <row r="63" spans="1:15" s="89" customFormat="1">
      <c r="A63" s="93" t="s">
        <v>341</v>
      </c>
      <c r="B63" s="93" t="s">
        <v>379</v>
      </c>
      <c r="C63" s="93" t="s">
        <v>339</v>
      </c>
      <c r="D63" s="93" t="s">
        <v>379</v>
      </c>
      <c r="E63" s="93" t="s">
        <v>339</v>
      </c>
      <c r="F63" s="93" t="s">
        <v>395</v>
      </c>
      <c r="G63" s="93"/>
      <c r="H63" s="106" t="s">
        <v>390</v>
      </c>
      <c r="I63" s="93" t="s">
        <v>244</v>
      </c>
      <c r="J63" s="192">
        <v>4</v>
      </c>
      <c r="K63" s="192">
        <v>2</v>
      </c>
      <c r="L63" s="192">
        <v>0.65</v>
      </c>
      <c r="M63" s="192">
        <v>12301467</v>
      </c>
      <c r="N63" s="192">
        <v>7200000</v>
      </c>
      <c r="O63" s="192">
        <v>779053.7</v>
      </c>
    </row>
    <row r="64" spans="1:15" ht="20.25" customHeight="1">
      <c r="A64" s="552" t="s">
        <v>337</v>
      </c>
      <c r="B64" s="553"/>
      <c r="C64" s="553"/>
      <c r="D64" s="553"/>
      <c r="E64" s="553"/>
      <c r="F64" s="553"/>
      <c r="G64" s="553"/>
      <c r="H64" s="553"/>
      <c r="I64" s="553"/>
      <c r="J64" s="553"/>
      <c r="K64" s="553"/>
      <c r="L64" s="553"/>
      <c r="M64" s="553"/>
      <c r="N64" s="553"/>
      <c r="O64" s="554"/>
    </row>
    <row r="65" spans="1:15" ht="20.25" customHeight="1">
      <c r="A65" s="561" t="s">
        <v>391</v>
      </c>
      <c r="B65" s="562"/>
      <c r="C65" s="562"/>
      <c r="D65" s="562"/>
      <c r="E65" s="562"/>
      <c r="F65" s="562"/>
      <c r="G65" s="562"/>
      <c r="H65" s="562"/>
      <c r="I65" s="562"/>
      <c r="J65" s="562"/>
      <c r="K65" s="562"/>
      <c r="L65" s="562"/>
      <c r="M65" s="562"/>
      <c r="N65" s="562"/>
      <c r="O65" s="563"/>
    </row>
    <row r="66" spans="1:15" ht="20.25" customHeight="1">
      <c r="A66" s="552" t="s">
        <v>338</v>
      </c>
      <c r="B66" s="553"/>
      <c r="C66" s="553"/>
      <c r="D66" s="553"/>
      <c r="E66" s="553"/>
      <c r="F66" s="553"/>
      <c r="G66" s="553"/>
      <c r="H66" s="553"/>
      <c r="I66" s="553"/>
      <c r="J66" s="553"/>
      <c r="K66" s="553"/>
      <c r="L66" s="553"/>
      <c r="M66" s="553"/>
      <c r="N66" s="553"/>
      <c r="O66" s="554"/>
    </row>
    <row r="67" spans="1:15" ht="33.75" customHeight="1">
      <c r="A67" s="555" t="s">
        <v>871</v>
      </c>
      <c r="B67" s="556"/>
      <c r="C67" s="556"/>
      <c r="D67" s="556"/>
      <c r="E67" s="556"/>
      <c r="F67" s="556"/>
      <c r="G67" s="556"/>
      <c r="H67" s="556"/>
      <c r="I67" s="556"/>
      <c r="J67" s="556"/>
      <c r="K67" s="556"/>
      <c r="L67" s="556"/>
      <c r="M67" s="556"/>
      <c r="N67" s="556"/>
      <c r="O67" s="557"/>
    </row>
    <row r="68" spans="1:15" ht="21" customHeight="1">
      <c r="A68" s="414" t="s">
        <v>872</v>
      </c>
      <c r="B68" s="415"/>
      <c r="C68" s="415"/>
      <c r="D68" s="415"/>
      <c r="E68" s="415"/>
      <c r="F68" s="415"/>
      <c r="G68" s="415"/>
      <c r="H68" s="415"/>
      <c r="I68" s="415"/>
      <c r="J68" s="415"/>
      <c r="K68" s="415"/>
      <c r="L68" s="415"/>
      <c r="M68" s="415"/>
      <c r="N68" s="415"/>
      <c r="O68" s="416"/>
    </row>
    <row r="69" spans="1:15">
      <c r="A69" s="414" t="s">
        <v>873</v>
      </c>
      <c r="B69" s="415"/>
      <c r="C69" s="415"/>
      <c r="D69" s="415"/>
      <c r="E69" s="415"/>
      <c r="F69" s="415"/>
      <c r="G69" s="415"/>
      <c r="H69" s="415"/>
      <c r="I69" s="415"/>
      <c r="J69" s="415"/>
      <c r="K69" s="415"/>
      <c r="L69" s="415"/>
      <c r="M69" s="415"/>
      <c r="N69" s="415"/>
      <c r="O69" s="416"/>
    </row>
    <row r="70" spans="1:15" ht="20.100000000000001" customHeight="1">
      <c r="A70" s="491" t="s">
        <v>84</v>
      </c>
      <c r="B70" s="491" t="s">
        <v>128</v>
      </c>
      <c r="C70" s="491" t="s">
        <v>44</v>
      </c>
      <c r="D70" s="491" t="s">
        <v>42</v>
      </c>
      <c r="E70" s="491" t="s">
        <v>43</v>
      </c>
      <c r="F70" s="491" t="s">
        <v>12</v>
      </c>
      <c r="G70" s="491" t="s">
        <v>75</v>
      </c>
      <c r="H70" s="558" t="s">
        <v>13</v>
      </c>
      <c r="I70" s="491" t="s">
        <v>129</v>
      </c>
      <c r="J70" s="508" t="s">
        <v>130</v>
      </c>
      <c r="K70" s="509"/>
      <c r="L70" s="560"/>
      <c r="M70" s="508" t="s">
        <v>94</v>
      </c>
      <c r="N70" s="509"/>
      <c r="O70" s="560"/>
    </row>
    <row r="71" spans="1:15" ht="20.100000000000001" customHeight="1">
      <c r="A71" s="510"/>
      <c r="B71" s="510"/>
      <c r="C71" s="510"/>
      <c r="D71" s="510"/>
      <c r="E71" s="510"/>
      <c r="F71" s="510"/>
      <c r="G71" s="510"/>
      <c r="H71" s="559"/>
      <c r="I71" s="510"/>
      <c r="J71" s="413" t="s">
        <v>131</v>
      </c>
      <c r="K71" s="413" t="s">
        <v>187</v>
      </c>
      <c r="L71" s="413" t="s">
        <v>132</v>
      </c>
      <c r="M71" s="413" t="s">
        <v>90</v>
      </c>
      <c r="N71" s="413" t="s">
        <v>188</v>
      </c>
      <c r="O71" s="413" t="s">
        <v>21</v>
      </c>
    </row>
    <row r="72" spans="1:15" s="89" customFormat="1" ht="15" customHeight="1">
      <c r="A72" s="93" t="s">
        <v>341</v>
      </c>
      <c r="B72" s="93" t="s">
        <v>379</v>
      </c>
      <c r="C72" s="93" t="s">
        <v>339</v>
      </c>
      <c r="D72" s="93" t="s">
        <v>379</v>
      </c>
      <c r="E72" s="93" t="s">
        <v>339</v>
      </c>
      <c r="F72" s="93" t="s">
        <v>357</v>
      </c>
      <c r="G72" s="93"/>
      <c r="H72" s="106" t="s">
        <v>396</v>
      </c>
      <c r="I72" s="93" t="s">
        <v>242</v>
      </c>
      <c r="J72" s="192">
        <v>1500</v>
      </c>
      <c r="K72" s="192">
        <v>750</v>
      </c>
      <c r="L72" s="192">
        <v>551</v>
      </c>
      <c r="M72" s="192">
        <v>32275247</v>
      </c>
      <c r="N72" s="192">
        <v>13805048.509999998</v>
      </c>
      <c r="O72" s="192">
        <v>9519057.6800000016</v>
      </c>
    </row>
    <row r="73" spans="1:15" ht="20.25" customHeight="1">
      <c r="A73" s="552" t="s">
        <v>337</v>
      </c>
      <c r="B73" s="553"/>
      <c r="C73" s="553"/>
      <c r="D73" s="553"/>
      <c r="E73" s="553"/>
      <c r="F73" s="553"/>
      <c r="G73" s="553"/>
      <c r="H73" s="553"/>
      <c r="I73" s="553"/>
      <c r="J73" s="553"/>
      <c r="K73" s="553"/>
      <c r="L73" s="553"/>
      <c r="M73" s="553"/>
      <c r="N73" s="553"/>
      <c r="O73" s="554"/>
    </row>
    <row r="74" spans="1:15" ht="20.25" customHeight="1">
      <c r="A74" s="561" t="s">
        <v>397</v>
      </c>
      <c r="B74" s="562"/>
      <c r="C74" s="562"/>
      <c r="D74" s="562"/>
      <c r="E74" s="562"/>
      <c r="F74" s="562"/>
      <c r="G74" s="562"/>
      <c r="H74" s="562"/>
      <c r="I74" s="562"/>
      <c r="J74" s="562"/>
      <c r="K74" s="562"/>
      <c r="L74" s="562"/>
      <c r="M74" s="562"/>
      <c r="N74" s="562"/>
      <c r="O74" s="563"/>
    </row>
    <row r="75" spans="1:15" ht="20.25" customHeight="1">
      <c r="A75" s="552" t="s">
        <v>338</v>
      </c>
      <c r="B75" s="553"/>
      <c r="C75" s="553"/>
      <c r="D75" s="553"/>
      <c r="E75" s="553"/>
      <c r="F75" s="553"/>
      <c r="G75" s="553"/>
      <c r="H75" s="553"/>
      <c r="I75" s="553"/>
      <c r="J75" s="553"/>
      <c r="K75" s="553"/>
      <c r="L75" s="553"/>
      <c r="M75" s="553"/>
      <c r="N75" s="553"/>
      <c r="O75" s="554"/>
    </row>
    <row r="76" spans="1:15" ht="18.75" customHeight="1">
      <c r="A76" s="414" t="s">
        <v>567</v>
      </c>
      <c r="B76" s="415"/>
      <c r="C76" s="415"/>
      <c r="D76" s="415"/>
      <c r="E76" s="415"/>
      <c r="F76" s="415"/>
      <c r="G76" s="415"/>
      <c r="H76" s="415"/>
      <c r="I76" s="415"/>
      <c r="J76" s="415"/>
      <c r="K76" s="415"/>
      <c r="L76" s="415"/>
      <c r="M76" s="415"/>
      <c r="N76" s="415"/>
      <c r="O76" s="416"/>
    </row>
    <row r="77" spans="1:15">
      <c r="A77" s="414" t="s">
        <v>568</v>
      </c>
      <c r="B77" s="415"/>
      <c r="C77" s="415"/>
      <c r="D77" s="415"/>
      <c r="E77" s="415"/>
      <c r="F77" s="415"/>
      <c r="G77" s="415"/>
      <c r="H77" s="415"/>
      <c r="I77" s="415"/>
      <c r="J77" s="415"/>
      <c r="K77" s="415"/>
      <c r="L77" s="415"/>
      <c r="M77" s="415"/>
      <c r="N77" s="415"/>
      <c r="O77" s="416"/>
    </row>
    <row r="78" spans="1:15" ht="20.100000000000001" customHeight="1">
      <c r="A78" s="491" t="s">
        <v>84</v>
      </c>
      <c r="B78" s="491" t="s">
        <v>128</v>
      </c>
      <c r="C78" s="491" t="s">
        <v>44</v>
      </c>
      <c r="D78" s="491" t="s">
        <v>42</v>
      </c>
      <c r="E78" s="491" t="s">
        <v>43</v>
      </c>
      <c r="F78" s="491" t="s">
        <v>12</v>
      </c>
      <c r="G78" s="491" t="s">
        <v>75</v>
      </c>
      <c r="H78" s="558" t="s">
        <v>13</v>
      </c>
      <c r="I78" s="491" t="s">
        <v>129</v>
      </c>
      <c r="J78" s="508" t="s">
        <v>130</v>
      </c>
      <c r="K78" s="509"/>
      <c r="L78" s="560"/>
      <c r="M78" s="508" t="s">
        <v>94</v>
      </c>
      <c r="N78" s="509"/>
      <c r="O78" s="560"/>
    </row>
    <row r="79" spans="1:15" ht="20.100000000000001" customHeight="1">
      <c r="A79" s="510"/>
      <c r="B79" s="510"/>
      <c r="C79" s="510"/>
      <c r="D79" s="510"/>
      <c r="E79" s="510"/>
      <c r="F79" s="510"/>
      <c r="G79" s="510"/>
      <c r="H79" s="559"/>
      <c r="I79" s="510"/>
      <c r="J79" s="413" t="s">
        <v>131</v>
      </c>
      <c r="K79" s="413" t="s">
        <v>187</v>
      </c>
      <c r="L79" s="413" t="s">
        <v>132</v>
      </c>
      <c r="M79" s="413" t="s">
        <v>90</v>
      </c>
      <c r="N79" s="413" t="s">
        <v>188</v>
      </c>
      <c r="O79" s="413" t="s">
        <v>21</v>
      </c>
    </row>
    <row r="80" spans="1:15" s="89" customFormat="1" ht="15" customHeight="1">
      <c r="A80" s="88" t="s">
        <v>341</v>
      </c>
      <c r="B80" s="88" t="s">
        <v>340</v>
      </c>
      <c r="C80" s="88" t="s">
        <v>339</v>
      </c>
      <c r="D80" s="88" t="s">
        <v>354</v>
      </c>
      <c r="E80" s="88" t="s">
        <v>341</v>
      </c>
      <c r="F80" s="88" t="s">
        <v>398</v>
      </c>
      <c r="G80" s="88"/>
      <c r="H80" s="106" t="s">
        <v>399</v>
      </c>
      <c r="I80" s="88" t="s">
        <v>238</v>
      </c>
      <c r="J80" s="191">
        <v>1300</v>
      </c>
      <c r="K80" s="191">
        <v>650</v>
      </c>
      <c r="L80" s="191">
        <v>650</v>
      </c>
      <c r="M80" s="191">
        <v>330000</v>
      </c>
      <c r="N80" s="191">
        <v>1338250</v>
      </c>
      <c r="O80" s="191">
        <v>1282434</v>
      </c>
    </row>
    <row r="81" spans="1:15" ht="20.25" customHeight="1">
      <c r="A81" s="552" t="s">
        <v>337</v>
      </c>
      <c r="B81" s="553"/>
      <c r="C81" s="553"/>
      <c r="D81" s="553"/>
      <c r="E81" s="553"/>
      <c r="F81" s="553"/>
      <c r="G81" s="553"/>
      <c r="H81" s="553"/>
      <c r="I81" s="553"/>
      <c r="J81" s="553"/>
      <c r="K81" s="553"/>
      <c r="L81" s="553"/>
      <c r="M81" s="553"/>
      <c r="N81" s="553"/>
      <c r="O81" s="554"/>
    </row>
    <row r="82" spans="1:15" ht="20.25" customHeight="1">
      <c r="A82" s="561" t="s">
        <v>400</v>
      </c>
      <c r="B82" s="562"/>
      <c r="C82" s="562"/>
      <c r="D82" s="562"/>
      <c r="E82" s="562"/>
      <c r="F82" s="562"/>
      <c r="G82" s="562"/>
      <c r="H82" s="562"/>
      <c r="I82" s="562"/>
      <c r="J82" s="562"/>
      <c r="K82" s="562"/>
      <c r="L82" s="562"/>
      <c r="M82" s="562"/>
      <c r="N82" s="562"/>
      <c r="O82" s="563"/>
    </row>
    <row r="83" spans="1:15" ht="20.25" customHeight="1">
      <c r="A83" s="552" t="s">
        <v>338</v>
      </c>
      <c r="B83" s="553"/>
      <c r="C83" s="553"/>
      <c r="D83" s="553"/>
      <c r="E83" s="553"/>
      <c r="F83" s="553"/>
      <c r="G83" s="553"/>
      <c r="H83" s="553"/>
      <c r="I83" s="553"/>
      <c r="J83" s="553"/>
      <c r="K83" s="553"/>
      <c r="L83" s="553"/>
      <c r="M83" s="553"/>
      <c r="N83" s="553"/>
      <c r="O83" s="554"/>
    </row>
    <row r="84" spans="1:15" ht="34.5" customHeight="1">
      <c r="A84" s="555" t="s">
        <v>542</v>
      </c>
      <c r="B84" s="556"/>
      <c r="C84" s="556"/>
      <c r="D84" s="556"/>
      <c r="E84" s="556"/>
      <c r="F84" s="556"/>
      <c r="G84" s="556"/>
      <c r="H84" s="556"/>
      <c r="I84" s="556"/>
      <c r="J84" s="556"/>
      <c r="K84" s="556"/>
      <c r="L84" s="556"/>
      <c r="M84" s="556"/>
      <c r="N84" s="556"/>
      <c r="O84" s="557"/>
    </row>
    <row r="85" spans="1:15" ht="27" customHeight="1">
      <c r="A85" s="555" t="s">
        <v>543</v>
      </c>
      <c r="B85" s="556"/>
      <c r="C85" s="556"/>
      <c r="D85" s="556"/>
      <c r="E85" s="556"/>
      <c r="F85" s="556"/>
      <c r="G85" s="556"/>
      <c r="H85" s="556"/>
      <c r="I85" s="556"/>
      <c r="J85" s="556"/>
      <c r="K85" s="556"/>
      <c r="L85" s="556"/>
      <c r="M85" s="556"/>
      <c r="N85" s="556"/>
      <c r="O85" s="557"/>
    </row>
    <row r="86" spans="1:15" s="89" customFormat="1">
      <c r="A86" s="93" t="s">
        <v>341</v>
      </c>
      <c r="B86" s="93" t="s">
        <v>340</v>
      </c>
      <c r="C86" s="93" t="s">
        <v>339</v>
      </c>
      <c r="D86" s="93" t="s">
        <v>354</v>
      </c>
      <c r="E86" s="93" t="s">
        <v>341</v>
      </c>
      <c r="F86" s="93" t="s">
        <v>401</v>
      </c>
      <c r="G86" s="93"/>
      <c r="H86" s="106" t="s">
        <v>402</v>
      </c>
      <c r="I86" s="93" t="s">
        <v>244</v>
      </c>
      <c r="J86" s="192">
        <v>42</v>
      </c>
      <c r="K86" s="192">
        <v>22</v>
      </c>
      <c r="L86" s="192">
        <v>26</v>
      </c>
      <c r="M86" s="192">
        <v>84985443</v>
      </c>
      <c r="N86" s="192">
        <v>34767685.489999995</v>
      </c>
      <c r="O86" s="192">
        <v>13996810.960000001</v>
      </c>
    </row>
    <row r="87" spans="1:15" ht="20.25" customHeight="1">
      <c r="A87" s="552" t="s">
        <v>337</v>
      </c>
      <c r="B87" s="553"/>
      <c r="C87" s="553"/>
      <c r="D87" s="553"/>
      <c r="E87" s="553"/>
      <c r="F87" s="553"/>
      <c r="G87" s="553"/>
      <c r="H87" s="553"/>
      <c r="I87" s="553"/>
      <c r="J87" s="553"/>
      <c r="K87" s="553"/>
      <c r="L87" s="553"/>
      <c r="M87" s="553"/>
      <c r="N87" s="553"/>
      <c r="O87" s="554"/>
    </row>
    <row r="88" spans="1:15" ht="20.25" customHeight="1">
      <c r="A88" s="561" t="s">
        <v>403</v>
      </c>
      <c r="B88" s="562"/>
      <c r="C88" s="562"/>
      <c r="D88" s="562"/>
      <c r="E88" s="562"/>
      <c r="F88" s="562"/>
      <c r="G88" s="562"/>
      <c r="H88" s="562"/>
      <c r="I88" s="562"/>
      <c r="J88" s="562"/>
      <c r="K88" s="562"/>
      <c r="L88" s="562"/>
      <c r="M88" s="562"/>
      <c r="N88" s="562"/>
      <c r="O88" s="563"/>
    </row>
    <row r="89" spans="1:15" ht="20.25" customHeight="1">
      <c r="A89" s="552" t="s">
        <v>338</v>
      </c>
      <c r="B89" s="553"/>
      <c r="C89" s="553"/>
      <c r="D89" s="553"/>
      <c r="E89" s="553"/>
      <c r="F89" s="553"/>
      <c r="G89" s="553"/>
      <c r="H89" s="553"/>
      <c r="I89" s="553"/>
      <c r="J89" s="553"/>
      <c r="K89" s="553"/>
      <c r="L89" s="553"/>
      <c r="M89" s="553"/>
      <c r="N89" s="553"/>
      <c r="O89" s="554"/>
    </row>
    <row r="90" spans="1:15" ht="87.75" customHeight="1">
      <c r="A90" s="555" t="s">
        <v>874</v>
      </c>
      <c r="B90" s="556"/>
      <c r="C90" s="556"/>
      <c r="D90" s="556"/>
      <c r="E90" s="556"/>
      <c r="F90" s="556"/>
      <c r="G90" s="556"/>
      <c r="H90" s="556"/>
      <c r="I90" s="556"/>
      <c r="J90" s="556"/>
      <c r="K90" s="556"/>
      <c r="L90" s="556"/>
      <c r="M90" s="556"/>
      <c r="N90" s="556"/>
      <c r="O90" s="557"/>
    </row>
    <row r="91" spans="1:15" ht="19.5" customHeight="1">
      <c r="A91" s="414" t="s">
        <v>875</v>
      </c>
      <c r="B91" s="415"/>
      <c r="C91" s="415"/>
      <c r="D91" s="415"/>
      <c r="E91" s="415"/>
      <c r="F91" s="415"/>
      <c r="G91" s="415"/>
      <c r="H91" s="415"/>
      <c r="I91" s="415"/>
      <c r="J91" s="415"/>
      <c r="K91" s="415"/>
      <c r="L91" s="415"/>
      <c r="M91" s="415"/>
      <c r="N91" s="415"/>
      <c r="O91" s="416"/>
    </row>
    <row r="92" spans="1:15">
      <c r="A92" s="414" t="s">
        <v>876</v>
      </c>
      <c r="B92" s="415"/>
      <c r="C92" s="415"/>
      <c r="D92" s="415"/>
      <c r="E92" s="415"/>
      <c r="F92" s="415"/>
      <c r="G92" s="415"/>
      <c r="H92" s="415"/>
      <c r="I92" s="415"/>
      <c r="J92" s="415"/>
      <c r="K92" s="415"/>
      <c r="L92" s="415"/>
      <c r="M92" s="415"/>
      <c r="N92" s="415"/>
      <c r="O92" s="416"/>
    </row>
    <row r="93" spans="1:15" ht="20.100000000000001" customHeight="1">
      <c r="A93" s="491" t="s">
        <v>84</v>
      </c>
      <c r="B93" s="491" t="s">
        <v>128</v>
      </c>
      <c r="C93" s="491" t="s">
        <v>44</v>
      </c>
      <c r="D93" s="491" t="s">
        <v>42</v>
      </c>
      <c r="E93" s="491" t="s">
        <v>43</v>
      </c>
      <c r="F93" s="491" t="s">
        <v>12</v>
      </c>
      <c r="G93" s="491" t="s">
        <v>75</v>
      </c>
      <c r="H93" s="558" t="s">
        <v>13</v>
      </c>
      <c r="I93" s="491" t="s">
        <v>129</v>
      </c>
      <c r="J93" s="508" t="s">
        <v>130</v>
      </c>
      <c r="K93" s="509"/>
      <c r="L93" s="560"/>
      <c r="M93" s="508" t="s">
        <v>94</v>
      </c>
      <c r="N93" s="509"/>
      <c r="O93" s="560"/>
    </row>
    <row r="94" spans="1:15" ht="20.100000000000001" customHeight="1">
      <c r="A94" s="510"/>
      <c r="B94" s="510"/>
      <c r="C94" s="510"/>
      <c r="D94" s="510"/>
      <c r="E94" s="510"/>
      <c r="F94" s="510"/>
      <c r="G94" s="510"/>
      <c r="H94" s="559"/>
      <c r="I94" s="510"/>
      <c r="J94" s="413" t="s">
        <v>131</v>
      </c>
      <c r="K94" s="413" t="s">
        <v>187</v>
      </c>
      <c r="L94" s="413" t="s">
        <v>132</v>
      </c>
      <c r="M94" s="413" t="s">
        <v>90</v>
      </c>
      <c r="N94" s="413" t="s">
        <v>188</v>
      </c>
      <c r="O94" s="413" t="s">
        <v>21</v>
      </c>
    </row>
    <row r="95" spans="1:15" s="89" customFormat="1" ht="15" customHeight="1">
      <c r="A95" s="93" t="s">
        <v>341</v>
      </c>
      <c r="B95" s="93" t="s">
        <v>339</v>
      </c>
      <c r="C95" s="93" t="s">
        <v>339</v>
      </c>
      <c r="D95" s="93" t="s">
        <v>349</v>
      </c>
      <c r="E95" s="93" t="s">
        <v>340</v>
      </c>
      <c r="F95" s="93" t="s">
        <v>404</v>
      </c>
      <c r="G95" s="93"/>
      <c r="H95" s="106" t="s">
        <v>405</v>
      </c>
      <c r="I95" s="93" t="s">
        <v>238</v>
      </c>
      <c r="J95" s="192">
        <v>160</v>
      </c>
      <c r="K95" s="192">
        <v>120</v>
      </c>
      <c r="L95" s="192">
        <v>100</v>
      </c>
      <c r="M95" s="192">
        <v>2100000</v>
      </c>
      <c r="N95" s="192">
        <v>840000</v>
      </c>
      <c r="O95" s="192">
        <v>840000</v>
      </c>
    </row>
    <row r="96" spans="1:15" ht="20.25" customHeight="1">
      <c r="A96" s="552" t="s">
        <v>337</v>
      </c>
      <c r="B96" s="553"/>
      <c r="C96" s="553"/>
      <c r="D96" s="553"/>
      <c r="E96" s="553"/>
      <c r="F96" s="553"/>
      <c r="G96" s="553"/>
      <c r="H96" s="553"/>
      <c r="I96" s="553"/>
      <c r="J96" s="553"/>
      <c r="K96" s="553"/>
      <c r="L96" s="553"/>
      <c r="M96" s="553"/>
      <c r="N96" s="553"/>
      <c r="O96" s="554"/>
    </row>
    <row r="97" spans="1:15" ht="20.25" customHeight="1">
      <c r="A97" s="561" t="s">
        <v>406</v>
      </c>
      <c r="B97" s="562"/>
      <c r="C97" s="562"/>
      <c r="D97" s="562"/>
      <c r="E97" s="562"/>
      <c r="F97" s="562"/>
      <c r="G97" s="562"/>
      <c r="H97" s="562"/>
      <c r="I97" s="562"/>
      <c r="J97" s="562"/>
      <c r="K97" s="562"/>
      <c r="L97" s="562"/>
      <c r="M97" s="562"/>
      <c r="N97" s="562"/>
      <c r="O97" s="563"/>
    </row>
    <row r="98" spans="1:15" ht="20.25" customHeight="1">
      <c r="A98" s="552" t="s">
        <v>338</v>
      </c>
      <c r="B98" s="553"/>
      <c r="C98" s="553"/>
      <c r="D98" s="553"/>
      <c r="E98" s="553"/>
      <c r="F98" s="553"/>
      <c r="G98" s="553"/>
      <c r="H98" s="553"/>
      <c r="I98" s="553"/>
      <c r="J98" s="553"/>
      <c r="K98" s="553"/>
      <c r="L98" s="553"/>
      <c r="M98" s="553"/>
      <c r="N98" s="553"/>
      <c r="O98" s="554"/>
    </row>
    <row r="99" spans="1:15" ht="33.75" customHeight="1">
      <c r="A99" s="555" t="s">
        <v>551</v>
      </c>
      <c r="B99" s="556"/>
      <c r="C99" s="556"/>
      <c r="D99" s="556"/>
      <c r="E99" s="556"/>
      <c r="F99" s="556"/>
      <c r="G99" s="556"/>
      <c r="H99" s="556"/>
      <c r="I99" s="556"/>
      <c r="J99" s="556"/>
      <c r="K99" s="556"/>
      <c r="L99" s="556"/>
      <c r="M99" s="556"/>
      <c r="N99" s="556"/>
      <c r="O99" s="557"/>
    </row>
    <row r="100" spans="1:15" ht="20.25" customHeight="1">
      <c r="A100" s="414" t="s">
        <v>552</v>
      </c>
      <c r="B100" s="415"/>
      <c r="C100" s="415"/>
      <c r="D100" s="415"/>
      <c r="E100" s="415"/>
      <c r="F100" s="415"/>
      <c r="G100" s="415"/>
      <c r="H100" s="415"/>
      <c r="I100" s="415"/>
      <c r="J100" s="415"/>
      <c r="K100" s="415"/>
      <c r="L100" s="415"/>
      <c r="M100" s="415"/>
      <c r="N100" s="415"/>
      <c r="O100" s="416"/>
    </row>
    <row r="101" spans="1:15" ht="20.25" customHeight="1">
      <c r="A101" s="414" t="s">
        <v>553</v>
      </c>
      <c r="B101" s="415"/>
      <c r="C101" s="415"/>
      <c r="D101" s="415"/>
      <c r="E101" s="415"/>
      <c r="F101" s="415"/>
      <c r="G101" s="415"/>
      <c r="H101" s="415"/>
      <c r="I101" s="415"/>
      <c r="J101" s="415"/>
      <c r="K101" s="415"/>
      <c r="L101" s="415"/>
      <c r="M101" s="415"/>
      <c r="N101" s="415"/>
      <c r="O101" s="416"/>
    </row>
    <row r="102" spans="1:15" ht="12.75" customHeight="1">
      <c r="A102" s="552" t="s">
        <v>554</v>
      </c>
      <c r="B102" s="553"/>
      <c r="C102" s="553"/>
      <c r="D102" s="553"/>
      <c r="E102" s="553"/>
      <c r="F102" s="553"/>
      <c r="G102" s="553"/>
      <c r="H102" s="553"/>
      <c r="I102" s="553"/>
      <c r="J102" s="553"/>
      <c r="K102" s="553"/>
      <c r="L102" s="553"/>
      <c r="M102" s="553"/>
      <c r="N102" s="553"/>
      <c r="O102" s="554"/>
    </row>
    <row r="103" spans="1:15" ht="20.100000000000001" customHeight="1">
      <c r="A103" s="491" t="s">
        <v>84</v>
      </c>
      <c r="B103" s="491" t="s">
        <v>128</v>
      </c>
      <c r="C103" s="491" t="s">
        <v>44</v>
      </c>
      <c r="D103" s="491" t="s">
        <v>42</v>
      </c>
      <c r="E103" s="491" t="s">
        <v>43</v>
      </c>
      <c r="F103" s="491" t="s">
        <v>12</v>
      </c>
      <c r="G103" s="491" t="s">
        <v>75</v>
      </c>
      <c r="H103" s="558" t="s">
        <v>13</v>
      </c>
      <c r="I103" s="491" t="s">
        <v>129</v>
      </c>
      <c r="J103" s="508" t="s">
        <v>130</v>
      </c>
      <c r="K103" s="509"/>
      <c r="L103" s="560"/>
      <c r="M103" s="508" t="s">
        <v>94</v>
      </c>
      <c r="N103" s="509"/>
      <c r="O103" s="560"/>
    </row>
    <row r="104" spans="1:15" ht="20.100000000000001" customHeight="1">
      <c r="A104" s="510"/>
      <c r="B104" s="510"/>
      <c r="C104" s="510"/>
      <c r="D104" s="510"/>
      <c r="E104" s="510"/>
      <c r="F104" s="510"/>
      <c r="G104" s="510"/>
      <c r="H104" s="559"/>
      <c r="I104" s="510"/>
      <c r="J104" s="413" t="s">
        <v>131</v>
      </c>
      <c r="K104" s="413" t="s">
        <v>187</v>
      </c>
      <c r="L104" s="413" t="s">
        <v>132</v>
      </c>
      <c r="M104" s="413" t="s">
        <v>90</v>
      </c>
      <c r="N104" s="413" t="s">
        <v>188</v>
      </c>
      <c r="O104" s="413" t="s">
        <v>21</v>
      </c>
    </row>
    <row r="105" spans="1:15" s="89" customFormat="1">
      <c r="A105" s="88" t="s">
        <v>341</v>
      </c>
      <c r="B105" s="88" t="s">
        <v>349</v>
      </c>
      <c r="C105" s="88" t="s">
        <v>339</v>
      </c>
      <c r="D105" s="88" t="s">
        <v>349</v>
      </c>
      <c r="E105" s="88" t="s">
        <v>354</v>
      </c>
      <c r="F105" s="88" t="s">
        <v>407</v>
      </c>
      <c r="G105" s="88"/>
      <c r="H105" s="106" t="s">
        <v>450</v>
      </c>
      <c r="I105" s="88" t="s">
        <v>273</v>
      </c>
      <c r="J105" s="191">
        <v>50500</v>
      </c>
      <c r="K105" s="191">
        <v>25250</v>
      </c>
      <c r="L105" s="191">
        <v>25250</v>
      </c>
      <c r="M105" s="191">
        <v>2000000</v>
      </c>
      <c r="N105" s="191">
        <v>35008.800000000003</v>
      </c>
      <c r="O105" s="191">
        <v>35008.800000000003</v>
      </c>
    </row>
    <row r="106" spans="1:15" ht="20.25" customHeight="1">
      <c r="A106" s="552" t="s">
        <v>337</v>
      </c>
      <c r="B106" s="553"/>
      <c r="C106" s="553"/>
      <c r="D106" s="553"/>
      <c r="E106" s="553"/>
      <c r="F106" s="553"/>
      <c r="G106" s="553"/>
      <c r="H106" s="553"/>
      <c r="I106" s="553"/>
      <c r="J106" s="553"/>
      <c r="K106" s="553"/>
      <c r="L106" s="553"/>
      <c r="M106" s="553"/>
      <c r="N106" s="553"/>
      <c r="O106" s="554"/>
    </row>
    <row r="107" spans="1:15" ht="20.25" customHeight="1">
      <c r="A107" s="561" t="s">
        <v>408</v>
      </c>
      <c r="B107" s="562"/>
      <c r="C107" s="562"/>
      <c r="D107" s="562"/>
      <c r="E107" s="562"/>
      <c r="F107" s="562"/>
      <c r="G107" s="562"/>
      <c r="H107" s="562"/>
      <c r="I107" s="562"/>
      <c r="J107" s="562"/>
      <c r="K107" s="562"/>
      <c r="L107" s="562"/>
      <c r="M107" s="562"/>
      <c r="N107" s="562"/>
      <c r="O107" s="563"/>
    </row>
    <row r="108" spans="1:15" ht="20.25" customHeight="1">
      <c r="A108" s="561" t="s">
        <v>442</v>
      </c>
      <c r="B108" s="562"/>
      <c r="C108" s="562"/>
      <c r="D108" s="562"/>
      <c r="E108" s="562"/>
      <c r="F108" s="562"/>
      <c r="G108" s="562"/>
      <c r="H108" s="562"/>
      <c r="I108" s="562"/>
      <c r="J108" s="562"/>
      <c r="K108" s="562"/>
      <c r="L108" s="562"/>
      <c r="M108" s="562"/>
      <c r="N108" s="562"/>
      <c r="O108" s="563"/>
    </row>
    <row r="109" spans="1:15" ht="20.25" customHeight="1">
      <c r="A109" s="561" t="s">
        <v>409</v>
      </c>
      <c r="B109" s="562"/>
      <c r="C109" s="562"/>
      <c r="D109" s="562"/>
      <c r="E109" s="562"/>
      <c r="F109" s="562"/>
      <c r="G109" s="562"/>
      <c r="H109" s="562"/>
      <c r="I109" s="562"/>
      <c r="J109" s="562"/>
      <c r="K109" s="562"/>
      <c r="L109" s="562"/>
      <c r="M109" s="562"/>
      <c r="N109" s="562"/>
      <c r="O109" s="563"/>
    </row>
    <row r="110" spans="1:15" ht="20.25" customHeight="1">
      <c r="A110" s="552" t="s">
        <v>338</v>
      </c>
      <c r="B110" s="553"/>
      <c r="C110" s="553"/>
      <c r="D110" s="553"/>
      <c r="E110" s="553"/>
      <c r="F110" s="553"/>
      <c r="G110" s="553"/>
      <c r="H110" s="553"/>
      <c r="I110" s="553"/>
      <c r="J110" s="553"/>
      <c r="K110" s="553"/>
      <c r="L110" s="553"/>
      <c r="M110" s="553"/>
      <c r="N110" s="553"/>
      <c r="O110" s="554"/>
    </row>
    <row r="111" spans="1:15" ht="20.25" customHeight="1">
      <c r="A111" s="414" t="s">
        <v>1211</v>
      </c>
      <c r="B111" s="415"/>
      <c r="C111" s="415"/>
      <c r="D111" s="415"/>
      <c r="E111" s="415"/>
      <c r="F111" s="415"/>
      <c r="G111" s="415"/>
      <c r="H111" s="415"/>
      <c r="I111" s="415"/>
      <c r="J111" s="415"/>
      <c r="K111" s="415"/>
      <c r="L111" s="415"/>
      <c r="M111" s="415"/>
      <c r="N111" s="415"/>
      <c r="O111" s="416"/>
    </row>
    <row r="112" spans="1:15" ht="20.25" customHeight="1">
      <c r="A112" s="414" t="s">
        <v>1209</v>
      </c>
      <c r="B112" s="415"/>
      <c r="C112" s="415"/>
      <c r="D112" s="415"/>
      <c r="E112" s="415"/>
      <c r="F112" s="415"/>
      <c r="G112" s="415"/>
      <c r="H112" s="415"/>
      <c r="I112" s="415"/>
      <c r="J112" s="415"/>
      <c r="K112" s="415"/>
      <c r="L112" s="415"/>
      <c r="M112" s="415"/>
      <c r="N112" s="415"/>
      <c r="O112" s="416"/>
    </row>
    <row r="113" spans="1:15">
      <c r="A113" s="414" t="s">
        <v>1210</v>
      </c>
      <c r="B113" s="415"/>
      <c r="C113" s="415"/>
      <c r="D113" s="415"/>
      <c r="E113" s="415"/>
      <c r="F113" s="415"/>
      <c r="G113" s="415"/>
      <c r="H113" s="415"/>
      <c r="I113" s="415"/>
      <c r="J113" s="415"/>
      <c r="K113" s="415"/>
      <c r="L113" s="415"/>
      <c r="M113" s="415"/>
      <c r="N113" s="415"/>
      <c r="O113" s="416"/>
    </row>
    <row r="114" spans="1:15" s="89" customFormat="1" ht="15" customHeight="1">
      <c r="A114" s="93" t="s">
        <v>341</v>
      </c>
      <c r="B114" s="93" t="s">
        <v>341</v>
      </c>
      <c r="C114" s="93" t="s">
        <v>339</v>
      </c>
      <c r="D114" s="93" t="s">
        <v>349</v>
      </c>
      <c r="E114" s="93" t="s">
        <v>366</v>
      </c>
      <c r="F114" s="93" t="s">
        <v>410</v>
      </c>
      <c r="G114" s="93"/>
      <c r="H114" s="106" t="s">
        <v>420</v>
      </c>
      <c r="I114" s="93" t="s">
        <v>238</v>
      </c>
      <c r="J114" s="192">
        <v>100</v>
      </c>
      <c r="K114" s="192">
        <v>50</v>
      </c>
      <c r="L114" s="192">
        <v>32</v>
      </c>
      <c r="M114" s="192">
        <v>242083</v>
      </c>
      <c r="N114" s="192">
        <v>0</v>
      </c>
      <c r="O114" s="192">
        <v>0</v>
      </c>
    </row>
    <row r="115" spans="1:15" ht="20.25" customHeight="1">
      <c r="A115" s="552" t="s">
        <v>337</v>
      </c>
      <c r="B115" s="553"/>
      <c r="C115" s="553"/>
      <c r="D115" s="553"/>
      <c r="E115" s="553"/>
      <c r="F115" s="553"/>
      <c r="G115" s="553"/>
      <c r="H115" s="553"/>
      <c r="I115" s="553"/>
      <c r="J115" s="553"/>
      <c r="K115" s="553"/>
      <c r="L115" s="553"/>
      <c r="M115" s="553"/>
      <c r="N115" s="553"/>
      <c r="O115" s="554"/>
    </row>
    <row r="116" spans="1:15" ht="21" customHeight="1">
      <c r="A116" s="561" t="s">
        <v>411</v>
      </c>
      <c r="B116" s="562"/>
      <c r="C116" s="562"/>
      <c r="D116" s="562"/>
      <c r="E116" s="562"/>
      <c r="F116" s="562"/>
      <c r="G116" s="562"/>
      <c r="H116" s="562"/>
      <c r="I116" s="562"/>
      <c r="J116" s="562"/>
      <c r="K116" s="562"/>
      <c r="L116" s="562"/>
      <c r="M116" s="562"/>
      <c r="N116" s="562"/>
      <c r="O116" s="563"/>
    </row>
    <row r="117" spans="1:15" ht="19.5" customHeight="1">
      <c r="A117" s="552" t="s">
        <v>338</v>
      </c>
      <c r="B117" s="553"/>
      <c r="C117" s="553"/>
      <c r="D117" s="553"/>
      <c r="E117" s="553"/>
      <c r="F117" s="553"/>
      <c r="G117" s="553"/>
      <c r="H117" s="553"/>
      <c r="I117" s="553"/>
      <c r="J117" s="553"/>
      <c r="K117" s="553"/>
      <c r="L117" s="553"/>
      <c r="M117" s="553"/>
      <c r="N117" s="553"/>
      <c r="O117" s="554"/>
    </row>
    <row r="118" spans="1:15" ht="40.5" customHeight="1">
      <c r="A118" s="555" t="s">
        <v>541</v>
      </c>
      <c r="B118" s="556"/>
      <c r="C118" s="556"/>
      <c r="D118" s="556"/>
      <c r="E118" s="556"/>
      <c r="F118" s="556"/>
      <c r="G118" s="556"/>
      <c r="H118" s="556"/>
      <c r="I118" s="556"/>
      <c r="J118" s="556"/>
      <c r="K118" s="556"/>
      <c r="L118" s="556"/>
      <c r="M118" s="556"/>
      <c r="N118" s="556"/>
      <c r="O118" s="557"/>
    </row>
    <row r="119" spans="1:15" ht="20.100000000000001" customHeight="1">
      <c r="A119" s="491" t="s">
        <v>84</v>
      </c>
      <c r="B119" s="491" t="s">
        <v>128</v>
      </c>
      <c r="C119" s="491" t="s">
        <v>44</v>
      </c>
      <c r="D119" s="491" t="s">
        <v>42</v>
      </c>
      <c r="E119" s="491" t="s">
        <v>43</v>
      </c>
      <c r="F119" s="491" t="s">
        <v>12</v>
      </c>
      <c r="G119" s="491" t="s">
        <v>75</v>
      </c>
      <c r="H119" s="558" t="s">
        <v>13</v>
      </c>
      <c r="I119" s="491" t="s">
        <v>129</v>
      </c>
      <c r="J119" s="508" t="s">
        <v>130</v>
      </c>
      <c r="K119" s="509"/>
      <c r="L119" s="560"/>
      <c r="M119" s="508" t="s">
        <v>94</v>
      </c>
      <c r="N119" s="509"/>
      <c r="O119" s="560"/>
    </row>
    <row r="120" spans="1:15" ht="20.100000000000001" customHeight="1">
      <c r="A120" s="510"/>
      <c r="B120" s="510"/>
      <c r="C120" s="510"/>
      <c r="D120" s="510"/>
      <c r="E120" s="510"/>
      <c r="F120" s="510"/>
      <c r="G120" s="510"/>
      <c r="H120" s="559"/>
      <c r="I120" s="510"/>
      <c r="J120" s="413" t="s">
        <v>131</v>
      </c>
      <c r="K120" s="413" t="s">
        <v>187</v>
      </c>
      <c r="L120" s="413" t="s">
        <v>132</v>
      </c>
      <c r="M120" s="413" t="s">
        <v>90</v>
      </c>
      <c r="N120" s="413" t="s">
        <v>188</v>
      </c>
      <c r="O120" s="413" t="s">
        <v>21</v>
      </c>
    </row>
    <row r="121" spans="1:15" s="89" customFormat="1">
      <c r="A121" s="93" t="s">
        <v>341</v>
      </c>
      <c r="B121" s="93" t="s">
        <v>341</v>
      </c>
      <c r="C121" s="93" t="s">
        <v>339</v>
      </c>
      <c r="D121" s="93" t="s">
        <v>349</v>
      </c>
      <c r="E121" s="93" t="s">
        <v>366</v>
      </c>
      <c r="F121" s="93" t="s">
        <v>412</v>
      </c>
      <c r="G121" s="93"/>
      <c r="H121" s="106" t="s">
        <v>413</v>
      </c>
      <c r="I121" s="93" t="s">
        <v>436</v>
      </c>
      <c r="J121" s="192">
        <v>1105</v>
      </c>
      <c r="K121" s="192">
        <v>554</v>
      </c>
      <c r="L121" s="192">
        <v>200</v>
      </c>
      <c r="M121" s="192">
        <v>3537300</v>
      </c>
      <c r="N121" s="192">
        <v>440000</v>
      </c>
      <c r="O121" s="192">
        <v>440000</v>
      </c>
    </row>
    <row r="122" spans="1:15" ht="20.25" customHeight="1">
      <c r="A122" s="552" t="s">
        <v>337</v>
      </c>
      <c r="B122" s="553"/>
      <c r="C122" s="553"/>
      <c r="D122" s="553"/>
      <c r="E122" s="553"/>
      <c r="F122" s="553"/>
      <c r="G122" s="553"/>
      <c r="H122" s="553"/>
      <c r="I122" s="553"/>
      <c r="J122" s="553"/>
      <c r="K122" s="553"/>
      <c r="L122" s="553"/>
      <c r="M122" s="553"/>
      <c r="N122" s="553"/>
      <c r="O122" s="554"/>
    </row>
    <row r="123" spans="1:15" ht="20.25" customHeight="1">
      <c r="A123" s="561" t="s">
        <v>414</v>
      </c>
      <c r="B123" s="562"/>
      <c r="C123" s="562"/>
      <c r="D123" s="562"/>
      <c r="E123" s="562"/>
      <c r="F123" s="562"/>
      <c r="G123" s="562"/>
      <c r="H123" s="562"/>
      <c r="I123" s="562"/>
      <c r="J123" s="562"/>
      <c r="K123" s="562"/>
      <c r="L123" s="562"/>
      <c r="M123" s="562"/>
      <c r="N123" s="562"/>
      <c r="O123" s="563"/>
    </row>
    <row r="124" spans="1:15" ht="20.25" customHeight="1">
      <c r="A124" s="561" t="s">
        <v>415</v>
      </c>
      <c r="B124" s="562"/>
      <c r="C124" s="562"/>
      <c r="D124" s="562"/>
      <c r="E124" s="562"/>
      <c r="F124" s="562"/>
      <c r="G124" s="562"/>
      <c r="H124" s="562"/>
      <c r="I124" s="562"/>
      <c r="J124" s="562"/>
      <c r="K124" s="562"/>
      <c r="L124" s="562"/>
      <c r="M124" s="562"/>
      <c r="N124" s="562"/>
      <c r="O124" s="563"/>
    </row>
    <row r="125" spans="1:15" ht="34.5" customHeight="1">
      <c r="A125" s="555" t="s">
        <v>443</v>
      </c>
      <c r="B125" s="556"/>
      <c r="C125" s="556"/>
      <c r="D125" s="556"/>
      <c r="E125" s="556"/>
      <c r="F125" s="556"/>
      <c r="G125" s="556"/>
      <c r="H125" s="556"/>
      <c r="I125" s="556"/>
      <c r="J125" s="556"/>
      <c r="K125" s="556"/>
      <c r="L125" s="556"/>
      <c r="M125" s="556"/>
      <c r="N125" s="556"/>
      <c r="O125" s="557"/>
    </row>
    <row r="126" spans="1:15" ht="20.25" customHeight="1">
      <c r="A126" s="552" t="s">
        <v>338</v>
      </c>
      <c r="B126" s="553"/>
      <c r="C126" s="553"/>
      <c r="D126" s="553"/>
      <c r="E126" s="553"/>
      <c r="F126" s="553"/>
      <c r="G126" s="553"/>
      <c r="H126" s="553"/>
      <c r="I126" s="553"/>
      <c r="J126" s="553"/>
      <c r="K126" s="553"/>
      <c r="L126" s="553"/>
      <c r="M126" s="553"/>
      <c r="N126" s="553"/>
      <c r="O126" s="554"/>
    </row>
    <row r="127" spans="1:15" ht="37.5" customHeight="1">
      <c r="A127" s="555" t="s">
        <v>555</v>
      </c>
      <c r="B127" s="556"/>
      <c r="C127" s="556"/>
      <c r="D127" s="556"/>
      <c r="E127" s="556"/>
      <c r="F127" s="556"/>
      <c r="G127" s="556"/>
      <c r="H127" s="556"/>
      <c r="I127" s="556"/>
      <c r="J127" s="556"/>
      <c r="K127" s="556"/>
      <c r="L127" s="556"/>
      <c r="M127" s="556"/>
      <c r="N127" s="556"/>
      <c r="O127" s="557"/>
    </row>
    <row r="128" spans="1:15" ht="20.25" customHeight="1">
      <c r="A128" s="414" t="s">
        <v>556</v>
      </c>
      <c r="B128" s="415"/>
      <c r="C128" s="415"/>
      <c r="D128" s="415"/>
      <c r="E128" s="415"/>
      <c r="F128" s="415"/>
      <c r="G128" s="415"/>
      <c r="H128" s="415"/>
      <c r="I128" s="415"/>
      <c r="J128" s="415"/>
      <c r="K128" s="415"/>
      <c r="L128" s="415"/>
      <c r="M128" s="415"/>
      <c r="N128" s="415"/>
      <c r="O128" s="416"/>
    </row>
    <row r="129" spans="1:15">
      <c r="A129" s="414" t="s">
        <v>557</v>
      </c>
      <c r="B129" s="415"/>
      <c r="C129" s="415"/>
      <c r="D129" s="415"/>
      <c r="E129" s="415"/>
      <c r="F129" s="415"/>
      <c r="G129" s="415"/>
      <c r="H129" s="415"/>
      <c r="I129" s="415"/>
      <c r="J129" s="415"/>
      <c r="K129" s="415"/>
      <c r="L129" s="415"/>
      <c r="M129" s="415"/>
      <c r="N129" s="415"/>
      <c r="O129" s="416"/>
    </row>
    <row r="130" spans="1:15" ht="20.100000000000001" customHeight="1">
      <c r="A130" s="491" t="s">
        <v>84</v>
      </c>
      <c r="B130" s="491" t="s">
        <v>128</v>
      </c>
      <c r="C130" s="491" t="s">
        <v>44</v>
      </c>
      <c r="D130" s="491" t="s">
        <v>42</v>
      </c>
      <c r="E130" s="491" t="s">
        <v>43</v>
      </c>
      <c r="F130" s="491" t="s">
        <v>12</v>
      </c>
      <c r="G130" s="491" t="s">
        <v>75</v>
      </c>
      <c r="H130" s="558" t="s">
        <v>13</v>
      </c>
      <c r="I130" s="491" t="s">
        <v>129</v>
      </c>
      <c r="J130" s="508" t="s">
        <v>130</v>
      </c>
      <c r="K130" s="509"/>
      <c r="L130" s="560"/>
      <c r="M130" s="508" t="s">
        <v>94</v>
      </c>
      <c r="N130" s="509"/>
      <c r="O130" s="560"/>
    </row>
    <row r="131" spans="1:15" ht="20.100000000000001" customHeight="1">
      <c r="A131" s="510"/>
      <c r="B131" s="510"/>
      <c r="C131" s="510"/>
      <c r="D131" s="510"/>
      <c r="E131" s="510"/>
      <c r="F131" s="510"/>
      <c r="G131" s="510"/>
      <c r="H131" s="559"/>
      <c r="I131" s="510"/>
      <c r="J131" s="413" t="s">
        <v>131</v>
      </c>
      <c r="K131" s="413" t="s">
        <v>187</v>
      </c>
      <c r="L131" s="413" t="s">
        <v>132</v>
      </c>
      <c r="M131" s="413" t="s">
        <v>90</v>
      </c>
      <c r="N131" s="413" t="s">
        <v>188</v>
      </c>
      <c r="O131" s="413" t="s">
        <v>21</v>
      </c>
    </row>
    <row r="132" spans="1:15" s="89" customFormat="1" ht="15" customHeight="1">
      <c r="A132" s="88" t="s">
        <v>341</v>
      </c>
      <c r="B132" s="88" t="s">
        <v>341</v>
      </c>
      <c r="C132" s="88" t="s">
        <v>339</v>
      </c>
      <c r="D132" s="88" t="s">
        <v>349</v>
      </c>
      <c r="E132" s="88" t="s">
        <v>366</v>
      </c>
      <c r="F132" s="88" t="s">
        <v>416</v>
      </c>
      <c r="G132" s="88"/>
      <c r="H132" s="106" t="s">
        <v>417</v>
      </c>
      <c r="I132" s="88" t="s">
        <v>238</v>
      </c>
      <c r="J132" s="191">
        <v>1060</v>
      </c>
      <c r="K132" s="191">
        <v>325</v>
      </c>
      <c r="L132" s="191">
        <v>450</v>
      </c>
      <c r="M132" s="191">
        <v>2193000</v>
      </c>
      <c r="N132" s="191">
        <v>1818400</v>
      </c>
      <c r="O132" s="191">
        <v>1818400</v>
      </c>
    </row>
    <row r="133" spans="1:15" ht="20.25" customHeight="1">
      <c r="A133" s="552" t="s">
        <v>337</v>
      </c>
      <c r="B133" s="553"/>
      <c r="C133" s="553"/>
      <c r="D133" s="553"/>
      <c r="E133" s="553"/>
      <c r="F133" s="553"/>
      <c r="G133" s="553"/>
      <c r="H133" s="553"/>
      <c r="I133" s="553"/>
      <c r="J133" s="553"/>
      <c r="K133" s="553"/>
      <c r="L133" s="553"/>
      <c r="M133" s="553"/>
      <c r="N133" s="553"/>
      <c r="O133" s="554"/>
    </row>
    <row r="134" spans="1:15" ht="20.25" customHeight="1">
      <c r="A134" s="561" t="s">
        <v>418</v>
      </c>
      <c r="B134" s="562"/>
      <c r="C134" s="562"/>
      <c r="D134" s="562"/>
      <c r="E134" s="562"/>
      <c r="F134" s="562"/>
      <c r="G134" s="562"/>
      <c r="H134" s="562"/>
      <c r="I134" s="562"/>
      <c r="J134" s="562"/>
      <c r="K134" s="562"/>
      <c r="L134" s="562"/>
      <c r="M134" s="562"/>
      <c r="N134" s="562"/>
      <c r="O134" s="563"/>
    </row>
    <row r="135" spans="1:15" ht="20.25" customHeight="1">
      <c r="A135" s="552" t="s">
        <v>338</v>
      </c>
      <c r="B135" s="553"/>
      <c r="C135" s="553"/>
      <c r="D135" s="553"/>
      <c r="E135" s="553"/>
      <c r="F135" s="553"/>
      <c r="G135" s="553"/>
      <c r="H135" s="553"/>
      <c r="I135" s="553"/>
      <c r="J135" s="553"/>
      <c r="K135" s="553"/>
      <c r="L135" s="553"/>
      <c r="M135" s="553"/>
      <c r="N135" s="553"/>
      <c r="O135" s="554"/>
    </row>
    <row r="136" spans="1:15" ht="13.5" customHeight="1">
      <c r="A136" s="555" t="s">
        <v>562</v>
      </c>
      <c r="B136" s="556"/>
      <c r="C136" s="556"/>
      <c r="D136" s="556"/>
      <c r="E136" s="556"/>
      <c r="F136" s="556"/>
      <c r="G136" s="556"/>
      <c r="H136" s="556"/>
      <c r="I136" s="556"/>
      <c r="J136" s="556"/>
      <c r="K136" s="556"/>
      <c r="L136" s="556"/>
      <c r="M136" s="556"/>
      <c r="N136" s="556"/>
      <c r="O136" s="557"/>
    </row>
    <row r="137" spans="1:15" ht="20.100000000000001" customHeight="1">
      <c r="A137" s="491" t="s">
        <v>84</v>
      </c>
      <c r="B137" s="491" t="s">
        <v>128</v>
      </c>
      <c r="C137" s="491" t="s">
        <v>44</v>
      </c>
      <c r="D137" s="491" t="s">
        <v>42</v>
      </c>
      <c r="E137" s="491" t="s">
        <v>43</v>
      </c>
      <c r="F137" s="491" t="s">
        <v>12</v>
      </c>
      <c r="G137" s="491" t="s">
        <v>75</v>
      </c>
      <c r="H137" s="558" t="s">
        <v>13</v>
      </c>
      <c r="I137" s="491" t="s">
        <v>129</v>
      </c>
      <c r="J137" s="508" t="s">
        <v>130</v>
      </c>
      <c r="K137" s="509"/>
      <c r="L137" s="560"/>
      <c r="M137" s="508" t="s">
        <v>94</v>
      </c>
      <c r="N137" s="509"/>
      <c r="O137" s="560"/>
    </row>
    <row r="138" spans="1:15" ht="20.100000000000001" customHeight="1">
      <c r="A138" s="510"/>
      <c r="B138" s="510"/>
      <c r="C138" s="510"/>
      <c r="D138" s="510"/>
      <c r="E138" s="510"/>
      <c r="F138" s="510"/>
      <c r="G138" s="510"/>
      <c r="H138" s="559"/>
      <c r="I138" s="510"/>
      <c r="J138" s="413" t="s">
        <v>131</v>
      </c>
      <c r="K138" s="413" t="s">
        <v>187</v>
      </c>
      <c r="L138" s="413" t="s">
        <v>132</v>
      </c>
      <c r="M138" s="413" t="s">
        <v>90</v>
      </c>
      <c r="N138" s="413" t="s">
        <v>188</v>
      </c>
      <c r="O138" s="413" t="s">
        <v>21</v>
      </c>
    </row>
    <row r="139" spans="1:15" s="89" customFormat="1" ht="15" customHeight="1">
      <c r="A139" s="93" t="s">
        <v>341</v>
      </c>
      <c r="B139" s="93" t="s">
        <v>341</v>
      </c>
      <c r="C139" s="93" t="s">
        <v>339</v>
      </c>
      <c r="D139" s="93" t="s">
        <v>349</v>
      </c>
      <c r="E139" s="93" t="s">
        <v>359</v>
      </c>
      <c r="F139" s="93" t="s">
        <v>419</v>
      </c>
      <c r="G139" s="93"/>
      <c r="H139" s="106" t="s">
        <v>421</v>
      </c>
      <c r="I139" s="93" t="s">
        <v>238</v>
      </c>
      <c r="J139" s="192">
        <v>80</v>
      </c>
      <c r="K139" s="192">
        <v>40</v>
      </c>
      <c r="L139" s="192">
        <v>69</v>
      </c>
      <c r="M139" s="192">
        <v>1590400</v>
      </c>
      <c r="N139" s="192">
        <v>523500</v>
      </c>
      <c r="O139" s="192">
        <v>523500</v>
      </c>
    </row>
    <row r="140" spans="1:15" ht="20.25" customHeight="1">
      <c r="A140" s="552" t="s">
        <v>337</v>
      </c>
      <c r="B140" s="553"/>
      <c r="C140" s="553"/>
      <c r="D140" s="553"/>
      <c r="E140" s="553"/>
      <c r="F140" s="553"/>
      <c r="G140" s="553"/>
      <c r="H140" s="553"/>
      <c r="I140" s="553"/>
      <c r="J140" s="553"/>
      <c r="K140" s="553"/>
      <c r="L140" s="553"/>
      <c r="M140" s="553"/>
      <c r="N140" s="553"/>
      <c r="O140" s="554"/>
    </row>
    <row r="141" spans="1:15" ht="20.25" customHeight="1">
      <c r="A141" s="561" t="s">
        <v>422</v>
      </c>
      <c r="B141" s="562"/>
      <c r="C141" s="562"/>
      <c r="D141" s="562"/>
      <c r="E141" s="562"/>
      <c r="F141" s="562"/>
      <c r="G141" s="562"/>
      <c r="H141" s="562"/>
      <c r="I141" s="562"/>
      <c r="J141" s="562"/>
      <c r="K141" s="562"/>
      <c r="L141" s="562"/>
      <c r="M141" s="562"/>
      <c r="N141" s="562"/>
      <c r="O141" s="563"/>
    </row>
    <row r="142" spans="1:15" ht="20.25" customHeight="1">
      <c r="A142" s="555" t="s">
        <v>444</v>
      </c>
      <c r="B142" s="556"/>
      <c r="C142" s="556"/>
      <c r="D142" s="556"/>
      <c r="E142" s="556"/>
      <c r="F142" s="556"/>
      <c r="G142" s="556"/>
      <c r="H142" s="556"/>
      <c r="I142" s="556"/>
      <c r="J142" s="556"/>
      <c r="K142" s="556"/>
      <c r="L142" s="556"/>
      <c r="M142" s="556"/>
      <c r="N142" s="556"/>
      <c r="O142" s="557"/>
    </row>
    <row r="143" spans="1:15" ht="20.25" customHeight="1">
      <c r="A143" s="552" t="s">
        <v>338</v>
      </c>
      <c r="B143" s="553"/>
      <c r="C143" s="553"/>
      <c r="D143" s="553"/>
      <c r="E143" s="553"/>
      <c r="F143" s="553"/>
      <c r="G143" s="553"/>
      <c r="H143" s="553"/>
      <c r="I143" s="553"/>
      <c r="J143" s="553"/>
      <c r="K143" s="553"/>
      <c r="L143" s="553"/>
      <c r="M143" s="553"/>
      <c r="N143" s="553"/>
      <c r="O143" s="554"/>
    </row>
    <row r="144" spans="1:15" ht="60.75" customHeight="1">
      <c r="A144" s="555" t="s">
        <v>861</v>
      </c>
      <c r="B144" s="556"/>
      <c r="C144" s="556"/>
      <c r="D144" s="556"/>
      <c r="E144" s="556"/>
      <c r="F144" s="556"/>
      <c r="G144" s="556"/>
      <c r="H144" s="556"/>
      <c r="I144" s="556"/>
      <c r="J144" s="556"/>
      <c r="K144" s="556"/>
      <c r="L144" s="556"/>
      <c r="M144" s="556"/>
      <c r="N144" s="556"/>
      <c r="O144" s="557"/>
    </row>
    <row r="145" spans="1:15" ht="47.25" customHeight="1">
      <c r="A145" s="555" t="s">
        <v>862</v>
      </c>
      <c r="B145" s="556"/>
      <c r="C145" s="556"/>
      <c r="D145" s="556"/>
      <c r="E145" s="556"/>
      <c r="F145" s="556"/>
      <c r="G145" s="556"/>
      <c r="H145" s="556"/>
      <c r="I145" s="556"/>
      <c r="J145" s="556"/>
      <c r="K145" s="556"/>
      <c r="L145" s="556"/>
      <c r="M145" s="556"/>
      <c r="N145" s="556"/>
      <c r="O145" s="557"/>
    </row>
    <row r="146" spans="1:15" ht="27" customHeight="1">
      <c r="A146" s="555" t="s">
        <v>863</v>
      </c>
      <c r="B146" s="556"/>
      <c r="C146" s="556"/>
      <c r="D146" s="556"/>
      <c r="E146" s="556"/>
      <c r="F146" s="556"/>
      <c r="G146" s="556"/>
      <c r="H146" s="556"/>
      <c r="I146" s="556"/>
      <c r="J146" s="556"/>
      <c r="K146" s="556"/>
      <c r="L146" s="556"/>
      <c r="M146" s="556"/>
      <c r="N146" s="556"/>
      <c r="O146" s="557"/>
    </row>
    <row r="147" spans="1:15" s="89" customFormat="1">
      <c r="A147" s="93" t="s">
        <v>341</v>
      </c>
      <c r="B147" s="93" t="s">
        <v>341</v>
      </c>
      <c r="C147" s="93" t="s">
        <v>339</v>
      </c>
      <c r="D147" s="93" t="s">
        <v>349</v>
      </c>
      <c r="E147" s="93" t="s">
        <v>359</v>
      </c>
      <c r="F147" s="93" t="s">
        <v>423</v>
      </c>
      <c r="G147" s="93"/>
      <c r="H147" s="106" t="s">
        <v>424</v>
      </c>
      <c r="I147" s="93" t="s">
        <v>244</v>
      </c>
      <c r="J147" s="192">
        <v>3</v>
      </c>
      <c r="K147" s="192">
        <v>1</v>
      </c>
      <c r="L147" s="192">
        <v>0</v>
      </c>
      <c r="M147" s="192">
        <v>20809000</v>
      </c>
      <c r="N147" s="192">
        <v>10943219</v>
      </c>
      <c r="O147" s="192">
        <v>0</v>
      </c>
    </row>
    <row r="148" spans="1:15" ht="20.25" customHeight="1">
      <c r="A148" s="552" t="s">
        <v>337</v>
      </c>
      <c r="B148" s="553"/>
      <c r="C148" s="553"/>
      <c r="D148" s="553"/>
      <c r="E148" s="553"/>
      <c r="F148" s="553"/>
      <c r="G148" s="553"/>
      <c r="H148" s="553"/>
      <c r="I148" s="553"/>
      <c r="J148" s="553"/>
      <c r="K148" s="553"/>
      <c r="L148" s="553"/>
      <c r="M148" s="553"/>
      <c r="N148" s="553"/>
      <c r="O148" s="554"/>
    </row>
    <row r="149" spans="1:15" ht="34.5" customHeight="1">
      <c r="A149" s="555" t="s">
        <v>425</v>
      </c>
      <c r="B149" s="556"/>
      <c r="C149" s="556"/>
      <c r="D149" s="556"/>
      <c r="E149" s="556"/>
      <c r="F149" s="556"/>
      <c r="G149" s="556"/>
      <c r="H149" s="556"/>
      <c r="I149" s="556"/>
      <c r="J149" s="556"/>
      <c r="K149" s="556"/>
      <c r="L149" s="556"/>
      <c r="M149" s="556"/>
      <c r="N149" s="556"/>
      <c r="O149" s="557"/>
    </row>
    <row r="150" spans="1:15" ht="34.5" customHeight="1">
      <c r="A150" s="555" t="s">
        <v>445</v>
      </c>
      <c r="B150" s="556"/>
      <c r="C150" s="556"/>
      <c r="D150" s="556"/>
      <c r="E150" s="556"/>
      <c r="F150" s="556"/>
      <c r="G150" s="556"/>
      <c r="H150" s="556"/>
      <c r="I150" s="556"/>
      <c r="J150" s="556"/>
      <c r="K150" s="556"/>
      <c r="L150" s="556"/>
      <c r="M150" s="556"/>
      <c r="N150" s="556"/>
      <c r="O150" s="557"/>
    </row>
    <row r="151" spans="1:15" ht="20.25" customHeight="1">
      <c r="A151" s="552" t="s">
        <v>338</v>
      </c>
      <c r="B151" s="553"/>
      <c r="C151" s="553"/>
      <c r="D151" s="553"/>
      <c r="E151" s="553"/>
      <c r="F151" s="553"/>
      <c r="G151" s="553"/>
      <c r="H151" s="553"/>
      <c r="I151" s="553"/>
      <c r="J151" s="553"/>
      <c r="K151" s="553"/>
      <c r="L151" s="553"/>
      <c r="M151" s="553"/>
      <c r="N151" s="553"/>
      <c r="O151" s="554"/>
    </row>
    <row r="152" spans="1:15" ht="20.25" customHeight="1">
      <c r="A152" s="414" t="s">
        <v>880</v>
      </c>
      <c r="B152" s="415"/>
      <c r="C152" s="415"/>
      <c r="D152" s="415"/>
      <c r="E152" s="415"/>
      <c r="F152" s="415"/>
      <c r="G152" s="415"/>
      <c r="H152" s="415"/>
      <c r="I152" s="415"/>
      <c r="J152" s="415"/>
      <c r="K152" s="415"/>
      <c r="L152" s="415"/>
      <c r="M152" s="415"/>
      <c r="N152" s="415"/>
      <c r="O152" s="416"/>
    </row>
    <row r="153" spans="1:15" ht="20.25" customHeight="1">
      <c r="A153" s="414" t="s">
        <v>868</v>
      </c>
      <c r="B153" s="415"/>
      <c r="C153" s="415"/>
      <c r="D153" s="415"/>
      <c r="E153" s="415"/>
      <c r="F153" s="415"/>
      <c r="G153" s="415"/>
      <c r="H153" s="415"/>
      <c r="I153" s="415"/>
      <c r="J153" s="415"/>
      <c r="K153" s="415"/>
      <c r="L153" s="415"/>
      <c r="M153" s="415"/>
      <c r="N153" s="415"/>
      <c r="O153" s="416"/>
    </row>
    <row r="154" spans="1:15">
      <c r="A154" s="414" t="s">
        <v>881</v>
      </c>
      <c r="B154" s="415"/>
      <c r="C154" s="415"/>
      <c r="D154" s="415"/>
      <c r="E154" s="415"/>
      <c r="F154" s="415"/>
      <c r="G154" s="415"/>
      <c r="H154" s="415"/>
      <c r="I154" s="415"/>
      <c r="J154" s="415"/>
      <c r="K154" s="415"/>
      <c r="L154" s="415"/>
      <c r="M154" s="415"/>
      <c r="N154" s="415"/>
      <c r="O154" s="416"/>
    </row>
    <row r="155" spans="1:15" ht="20.100000000000001" customHeight="1">
      <c r="A155" s="491" t="s">
        <v>84</v>
      </c>
      <c r="B155" s="491" t="s">
        <v>128</v>
      </c>
      <c r="C155" s="491" t="s">
        <v>44</v>
      </c>
      <c r="D155" s="491" t="s">
        <v>42</v>
      </c>
      <c r="E155" s="491" t="s">
        <v>43</v>
      </c>
      <c r="F155" s="491" t="s">
        <v>12</v>
      </c>
      <c r="G155" s="491" t="s">
        <v>75</v>
      </c>
      <c r="H155" s="558" t="s">
        <v>13</v>
      </c>
      <c r="I155" s="491" t="s">
        <v>129</v>
      </c>
      <c r="J155" s="508" t="s">
        <v>130</v>
      </c>
      <c r="K155" s="509"/>
      <c r="L155" s="560"/>
      <c r="M155" s="508" t="s">
        <v>94</v>
      </c>
      <c r="N155" s="509"/>
      <c r="O155" s="560"/>
    </row>
    <row r="156" spans="1:15" ht="20.100000000000001" customHeight="1">
      <c r="A156" s="510"/>
      <c r="B156" s="510"/>
      <c r="C156" s="510"/>
      <c r="D156" s="510"/>
      <c r="E156" s="510"/>
      <c r="F156" s="510"/>
      <c r="G156" s="510"/>
      <c r="H156" s="559"/>
      <c r="I156" s="510"/>
      <c r="J156" s="413" t="s">
        <v>131</v>
      </c>
      <c r="K156" s="413" t="s">
        <v>187</v>
      </c>
      <c r="L156" s="413" t="s">
        <v>132</v>
      </c>
      <c r="M156" s="413" t="s">
        <v>90</v>
      </c>
      <c r="N156" s="413" t="s">
        <v>188</v>
      </c>
      <c r="O156" s="413" t="s">
        <v>21</v>
      </c>
    </row>
    <row r="157" spans="1:15" s="89" customFormat="1" ht="27" customHeight="1">
      <c r="A157" s="88" t="s">
        <v>341</v>
      </c>
      <c r="B157" s="88" t="s">
        <v>341</v>
      </c>
      <c r="C157" s="88" t="s">
        <v>339</v>
      </c>
      <c r="D157" s="88" t="s">
        <v>349</v>
      </c>
      <c r="E157" s="88" t="s">
        <v>359</v>
      </c>
      <c r="F157" s="88" t="s">
        <v>426</v>
      </c>
      <c r="G157" s="88"/>
      <c r="H157" s="106" t="s">
        <v>427</v>
      </c>
      <c r="I157" s="88" t="s">
        <v>244</v>
      </c>
      <c r="J157" s="191">
        <v>21</v>
      </c>
      <c r="K157" s="191">
        <v>10</v>
      </c>
      <c r="L157" s="191">
        <v>2</v>
      </c>
      <c r="M157" s="191">
        <v>11255293</v>
      </c>
      <c r="N157" s="191">
        <v>244891</v>
      </c>
      <c r="O157" s="191">
        <v>244891</v>
      </c>
    </row>
    <row r="158" spans="1:15" ht="20.25" customHeight="1">
      <c r="A158" s="552" t="s">
        <v>337</v>
      </c>
      <c r="B158" s="553"/>
      <c r="C158" s="553"/>
      <c r="D158" s="553"/>
      <c r="E158" s="553"/>
      <c r="F158" s="553"/>
      <c r="G158" s="553"/>
      <c r="H158" s="553"/>
      <c r="I158" s="553"/>
      <c r="J158" s="553"/>
      <c r="K158" s="553"/>
      <c r="L158" s="553"/>
      <c r="M158" s="553"/>
      <c r="N158" s="553"/>
      <c r="O158" s="554"/>
    </row>
    <row r="159" spans="1:15" ht="20.25" customHeight="1">
      <c r="A159" s="561" t="s">
        <v>428</v>
      </c>
      <c r="B159" s="562"/>
      <c r="C159" s="562"/>
      <c r="D159" s="562"/>
      <c r="E159" s="562"/>
      <c r="F159" s="562"/>
      <c r="G159" s="562"/>
      <c r="H159" s="562"/>
      <c r="I159" s="562"/>
      <c r="J159" s="562"/>
      <c r="K159" s="562"/>
      <c r="L159" s="562"/>
      <c r="M159" s="562"/>
      <c r="N159" s="562"/>
      <c r="O159" s="563"/>
    </row>
    <row r="160" spans="1:15" ht="20.25" customHeight="1">
      <c r="A160" s="552" t="s">
        <v>338</v>
      </c>
      <c r="B160" s="553"/>
      <c r="C160" s="553"/>
      <c r="D160" s="553"/>
      <c r="E160" s="553"/>
      <c r="F160" s="553"/>
      <c r="G160" s="553"/>
      <c r="H160" s="553"/>
      <c r="I160" s="553"/>
      <c r="J160" s="553"/>
      <c r="K160" s="553"/>
      <c r="L160" s="553"/>
      <c r="M160" s="553"/>
      <c r="N160" s="553"/>
      <c r="O160" s="554"/>
    </row>
    <row r="161" spans="1:15" ht="20.25" customHeight="1">
      <c r="A161" s="414" t="s">
        <v>877</v>
      </c>
      <c r="B161" s="415"/>
      <c r="C161" s="415"/>
      <c r="D161" s="415"/>
      <c r="E161" s="415"/>
      <c r="F161" s="415"/>
      <c r="G161" s="415"/>
      <c r="H161" s="415"/>
      <c r="I161" s="415"/>
      <c r="J161" s="415"/>
      <c r="K161" s="415"/>
      <c r="L161" s="415"/>
      <c r="M161" s="415"/>
      <c r="N161" s="415"/>
      <c r="O161" s="416"/>
    </row>
    <row r="162" spans="1:15" ht="20.25" customHeight="1">
      <c r="A162" s="414" t="s">
        <v>878</v>
      </c>
      <c r="B162" s="415"/>
      <c r="C162" s="415"/>
      <c r="D162" s="415"/>
      <c r="E162" s="415"/>
      <c r="F162" s="415"/>
      <c r="G162" s="415"/>
      <c r="H162" s="415"/>
      <c r="I162" s="415"/>
      <c r="J162" s="415"/>
      <c r="K162" s="415"/>
      <c r="L162" s="415"/>
      <c r="M162" s="415"/>
      <c r="N162" s="415"/>
      <c r="O162" s="416"/>
    </row>
    <row r="163" spans="1:15">
      <c r="A163" s="414" t="s">
        <v>879</v>
      </c>
      <c r="B163" s="415"/>
      <c r="C163" s="415"/>
      <c r="D163" s="415"/>
      <c r="E163" s="415"/>
      <c r="F163" s="415"/>
      <c r="G163" s="415"/>
      <c r="H163" s="415"/>
      <c r="I163" s="415"/>
      <c r="J163" s="415"/>
      <c r="K163" s="415"/>
      <c r="L163" s="415"/>
      <c r="M163" s="415"/>
      <c r="N163" s="415"/>
      <c r="O163" s="416"/>
    </row>
    <row r="164" spans="1:15" ht="20.100000000000001" customHeight="1">
      <c r="A164" s="491" t="s">
        <v>84</v>
      </c>
      <c r="B164" s="491" t="s">
        <v>128</v>
      </c>
      <c r="C164" s="491" t="s">
        <v>44</v>
      </c>
      <c r="D164" s="491" t="s">
        <v>42</v>
      </c>
      <c r="E164" s="491" t="s">
        <v>43</v>
      </c>
      <c r="F164" s="491" t="s">
        <v>12</v>
      </c>
      <c r="G164" s="491" t="s">
        <v>75</v>
      </c>
      <c r="H164" s="558" t="s">
        <v>13</v>
      </c>
      <c r="I164" s="491" t="s">
        <v>129</v>
      </c>
      <c r="J164" s="508" t="s">
        <v>130</v>
      </c>
      <c r="K164" s="509"/>
      <c r="L164" s="560"/>
      <c r="M164" s="508" t="s">
        <v>94</v>
      </c>
      <c r="N164" s="509"/>
      <c r="O164" s="560"/>
    </row>
    <row r="165" spans="1:15" ht="20.100000000000001" customHeight="1">
      <c r="A165" s="510"/>
      <c r="B165" s="510"/>
      <c r="C165" s="510"/>
      <c r="D165" s="510"/>
      <c r="E165" s="510"/>
      <c r="F165" s="510"/>
      <c r="G165" s="510"/>
      <c r="H165" s="559"/>
      <c r="I165" s="510"/>
      <c r="J165" s="413" t="s">
        <v>131</v>
      </c>
      <c r="K165" s="413" t="s">
        <v>187</v>
      </c>
      <c r="L165" s="413" t="s">
        <v>132</v>
      </c>
      <c r="M165" s="413" t="s">
        <v>90</v>
      </c>
      <c r="N165" s="413" t="s">
        <v>188</v>
      </c>
      <c r="O165" s="413" t="s">
        <v>21</v>
      </c>
    </row>
    <row r="166" spans="1:15" s="89" customFormat="1">
      <c r="A166" s="93" t="s">
        <v>341</v>
      </c>
      <c r="B166" s="93" t="s">
        <v>341</v>
      </c>
      <c r="C166" s="93" t="s">
        <v>339</v>
      </c>
      <c r="D166" s="93" t="s">
        <v>349</v>
      </c>
      <c r="E166" s="93" t="s">
        <v>359</v>
      </c>
      <c r="F166" s="93" t="s">
        <v>429</v>
      </c>
      <c r="G166" s="93"/>
      <c r="H166" s="106" t="s">
        <v>430</v>
      </c>
      <c r="I166" s="93" t="s">
        <v>238</v>
      </c>
      <c r="J166" s="192">
        <v>900</v>
      </c>
      <c r="K166" s="192">
        <v>900</v>
      </c>
      <c r="L166" s="192">
        <v>888</v>
      </c>
      <c r="M166" s="192">
        <v>9135794</v>
      </c>
      <c r="N166" s="192">
        <v>2787121.32</v>
      </c>
      <c r="O166" s="192">
        <v>2787121.3200000003</v>
      </c>
    </row>
    <row r="167" spans="1:15">
      <c r="A167" s="564"/>
      <c r="B167" s="565"/>
      <c r="C167" s="565"/>
      <c r="D167" s="565"/>
      <c r="E167" s="565"/>
      <c r="F167" s="565"/>
      <c r="G167" s="565"/>
      <c r="H167" s="565"/>
      <c r="I167" s="565"/>
      <c r="J167" s="565"/>
      <c r="K167" s="565"/>
      <c r="L167" s="565"/>
      <c r="M167" s="565"/>
      <c r="N167" s="565"/>
      <c r="O167" s="566"/>
    </row>
    <row r="168" spans="1:15">
      <c r="A168" s="552" t="s">
        <v>337</v>
      </c>
      <c r="B168" s="553"/>
      <c r="C168" s="553"/>
      <c r="D168" s="553"/>
      <c r="E168" s="553"/>
      <c r="F168" s="553"/>
      <c r="G168" s="553"/>
      <c r="H168" s="553"/>
      <c r="I168" s="553"/>
      <c r="J168" s="553"/>
      <c r="K168" s="553"/>
      <c r="L168" s="553"/>
      <c r="M168" s="553"/>
      <c r="N168" s="553"/>
      <c r="O168" s="554"/>
    </row>
    <row r="169" spans="1:15">
      <c r="A169" s="561" t="s">
        <v>446</v>
      </c>
      <c r="B169" s="562"/>
      <c r="C169" s="562"/>
      <c r="D169" s="562"/>
      <c r="E169" s="562"/>
      <c r="F169" s="562"/>
      <c r="G169" s="562"/>
      <c r="H169" s="562"/>
      <c r="I169" s="562"/>
      <c r="J169" s="562"/>
      <c r="K169" s="562"/>
      <c r="L169" s="562"/>
      <c r="M169" s="562"/>
      <c r="N169" s="562"/>
      <c r="O169" s="563"/>
    </row>
    <row r="170" spans="1:15">
      <c r="A170" s="417"/>
      <c r="B170" s="418"/>
      <c r="C170" s="418"/>
      <c r="D170" s="418"/>
      <c r="E170" s="418"/>
      <c r="F170" s="418"/>
      <c r="G170" s="418"/>
      <c r="H170" s="418"/>
      <c r="I170" s="418"/>
      <c r="J170" s="418"/>
      <c r="K170" s="418"/>
      <c r="L170" s="418"/>
      <c r="M170" s="418"/>
      <c r="N170" s="418"/>
      <c r="O170" s="419"/>
    </row>
    <row r="171" spans="1:15">
      <c r="A171" s="552" t="s">
        <v>338</v>
      </c>
      <c r="B171" s="553"/>
      <c r="C171" s="553"/>
      <c r="D171" s="553"/>
      <c r="E171" s="553"/>
      <c r="F171" s="553"/>
      <c r="G171" s="553"/>
      <c r="H171" s="553"/>
      <c r="I171" s="553"/>
      <c r="J171" s="553"/>
      <c r="K171" s="553"/>
      <c r="L171" s="553"/>
      <c r="M171" s="553"/>
      <c r="N171" s="553"/>
      <c r="O171" s="554"/>
    </row>
    <row r="172" spans="1:15" ht="33.75" customHeight="1">
      <c r="A172" s="555" t="s">
        <v>563</v>
      </c>
      <c r="B172" s="556"/>
      <c r="C172" s="556"/>
      <c r="D172" s="556"/>
      <c r="E172" s="556"/>
      <c r="F172" s="556"/>
      <c r="G172" s="556"/>
      <c r="H172" s="556"/>
      <c r="I172" s="556"/>
      <c r="J172" s="556"/>
      <c r="K172" s="556"/>
      <c r="L172" s="556"/>
      <c r="M172" s="556"/>
      <c r="N172" s="556"/>
      <c r="O172" s="557"/>
    </row>
    <row r="173" spans="1:15">
      <c r="A173" s="414" t="s">
        <v>564</v>
      </c>
      <c r="B173" s="415"/>
      <c r="C173" s="415"/>
      <c r="D173" s="415"/>
      <c r="E173" s="415"/>
      <c r="F173" s="415"/>
      <c r="G173" s="415"/>
      <c r="H173" s="415"/>
      <c r="I173" s="415"/>
      <c r="J173" s="415"/>
      <c r="K173" s="415"/>
      <c r="L173" s="415"/>
      <c r="M173" s="415"/>
      <c r="N173" s="415"/>
      <c r="O173" s="416"/>
    </row>
    <row r="174" spans="1:15" ht="20.100000000000001" customHeight="1">
      <c r="A174" s="491" t="s">
        <v>84</v>
      </c>
      <c r="B174" s="491" t="s">
        <v>128</v>
      </c>
      <c r="C174" s="491" t="s">
        <v>44</v>
      </c>
      <c r="D174" s="491" t="s">
        <v>42</v>
      </c>
      <c r="E174" s="491" t="s">
        <v>43</v>
      </c>
      <c r="F174" s="491" t="s">
        <v>12</v>
      </c>
      <c r="G174" s="491" t="s">
        <v>75</v>
      </c>
      <c r="H174" s="558" t="s">
        <v>13</v>
      </c>
      <c r="I174" s="491" t="s">
        <v>129</v>
      </c>
      <c r="J174" s="508" t="s">
        <v>130</v>
      </c>
      <c r="K174" s="509"/>
      <c r="L174" s="560"/>
      <c r="M174" s="508" t="s">
        <v>94</v>
      </c>
      <c r="N174" s="509"/>
      <c r="O174" s="560"/>
    </row>
    <row r="175" spans="1:15" ht="20.100000000000001" customHeight="1">
      <c r="A175" s="510"/>
      <c r="B175" s="510"/>
      <c r="C175" s="510"/>
      <c r="D175" s="510"/>
      <c r="E175" s="510"/>
      <c r="F175" s="510"/>
      <c r="G175" s="510"/>
      <c r="H175" s="559"/>
      <c r="I175" s="510"/>
      <c r="J175" s="413" t="s">
        <v>131</v>
      </c>
      <c r="K175" s="413" t="s">
        <v>187</v>
      </c>
      <c r="L175" s="413" t="s">
        <v>132</v>
      </c>
      <c r="M175" s="413" t="s">
        <v>90</v>
      </c>
      <c r="N175" s="413" t="s">
        <v>188</v>
      </c>
      <c r="O175" s="413" t="s">
        <v>21</v>
      </c>
    </row>
    <row r="176" spans="1:15" s="89" customFormat="1">
      <c r="A176" s="93" t="s">
        <v>341</v>
      </c>
      <c r="B176" s="93" t="s">
        <v>341</v>
      </c>
      <c r="C176" s="93" t="s">
        <v>339</v>
      </c>
      <c r="D176" s="93" t="s">
        <v>349</v>
      </c>
      <c r="E176" s="93" t="s">
        <v>359</v>
      </c>
      <c r="F176" s="93" t="s">
        <v>431</v>
      </c>
      <c r="G176" s="93"/>
      <c r="H176" s="106" t="s">
        <v>432</v>
      </c>
      <c r="I176" s="93" t="s">
        <v>238</v>
      </c>
      <c r="J176" s="192">
        <v>17230</v>
      </c>
      <c r="K176" s="192">
        <v>8615</v>
      </c>
      <c r="L176" s="192">
        <v>8957</v>
      </c>
      <c r="M176" s="192">
        <v>72596038</v>
      </c>
      <c r="N176" s="192">
        <v>25430801.779999997</v>
      </c>
      <c r="O176" s="192">
        <v>25420665.779999997</v>
      </c>
    </row>
    <row r="177" spans="1:15" ht="20.25" customHeight="1">
      <c r="A177" s="552" t="s">
        <v>337</v>
      </c>
      <c r="B177" s="553"/>
      <c r="C177" s="553"/>
      <c r="D177" s="553"/>
      <c r="E177" s="553"/>
      <c r="F177" s="553"/>
      <c r="G177" s="553"/>
      <c r="H177" s="553"/>
      <c r="I177" s="553"/>
      <c r="J177" s="553"/>
      <c r="K177" s="553"/>
      <c r="L177" s="553"/>
      <c r="M177" s="553"/>
      <c r="N177" s="553"/>
      <c r="O177" s="554"/>
    </row>
    <row r="178" spans="1:15" ht="20.25" customHeight="1">
      <c r="A178" s="561" t="s">
        <v>433</v>
      </c>
      <c r="B178" s="562"/>
      <c r="C178" s="562"/>
      <c r="D178" s="562"/>
      <c r="E178" s="562"/>
      <c r="F178" s="562"/>
      <c r="G178" s="562"/>
      <c r="H178" s="562"/>
      <c r="I178" s="562"/>
      <c r="J178" s="562"/>
      <c r="K178" s="562"/>
      <c r="L178" s="562"/>
      <c r="M178" s="562"/>
      <c r="N178" s="562"/>
      <c r="O178" s="563"/>
    </row>
    <row r="179" spans="1:15" ht="20.25" customHeight="1">
      <c r="A179" s="552" t="s">
        <v>338</v>
      </c>
      <c r="B179" s="553"/>
      <c r="C179" s="553"/>
      <c r="D179" s="553"/>
      <c r="E179" s="553"/>
      <c r="F179" s="553"/>
      <c r="G179" s="553"/>
      <c r="H179" s="553"/>
      <c r="I179" s="553"/>
      <c r="J179" s="553"/>
      <c r="K179" s="553"/>
      <c r="L179" s="553"/>
      <c r="M179" s="553"/>
      <c r="N179" s="553"/>
      <c r="O179" s="554"/>
    </row>
    <row r="180" spans="1:15" ht="33.75" customHeight="1">
      <c r="A180" s="555" t="s">
        <v>569</v>
      </c>
      <c r="B180" s="556"/>
      <c r="C180" s="556"/>
      <c r="D180" s="556"/>
      <c r="E180" s="556"/>
      <c r="F180" s="556"/>
      <c r="G180" s="556"/>
      <c r="H180" s="556"/>
      <c r="I180" s="556"/>
      <c r="J180" s="556"/>
      <c r="K180" s="556"/>
      <c r="L180" s="556"/>
      <c r="M180" s="556"/>
      <c r="N180" s="556"/>
      <c r="O180" s="557"/>
    </row>
    <row r="181" spans="1:15">
      <c r="A181" s="414" t="s">
        <v>570</v>
      </c>
      <c r="B181" s="415"/>
      <c r="C181" s="415"/>
      <c r="D181" s="415"/>
      <c r="E181" s="415"/>
      <c r="F181" s="415"/>
      <c r="G181" s="415"/>
      <c r="H181" s="415"/>
      <c r="I181" s="415"/>
      <c r="J181" s="415"/>
      <c r="K181" s="415"/>
      <c r="L181" s="415"/>
      <c r="M181" s="415"/>
      <c r="N181" s="415"/>
      <c r="O181" s="416"/>
    </row>
    <row r="182" spans="1:15" s="89" customFormat="1">
      <c r="A182" s="93" t="s">
        <v>341</v>
      </c>
      <c r="B182" s="93" t="s">
        <v>342</v>
      </c>
      <c r="C182" s="93" t="s">
        <v>340</v>
      </c>
      <c r="D182" s="93" t="s">
        <v>341</v>
      </c>
      <c r="E182" s="93" t="s">
        <v>339</v>
      </c>
      <c r="F182" s="93" t="s">
        <v>434</v>
      </c>
      <c r="G182" s="93"/>
      <c r="H182" s="106" t="s">
        <v>435</v>
      </c>
      <c r="I182" s="93" t="s">
        <v>238</v>
      </c>
      <c r="J182" s="192">
        <v>4300</v>
      </c>
      <c r="K182" s="192">
        <v>2142</v>
      </c>
      <c r="L182" s="192">
        <v>2098</v>
      </c>
      <c r="M182" s="192">
        <v>197000</v>
      </c>
      <c r="N182" s="192">
        <v>9860</v>
      </c>
      <c r="O182" s="192">
        <v>9860</v>
      </c>
    </row>
    <row r="183" spans="1:15" ht="20.25" customHeight="1">
      <c r="A183" s="552" t="s">
        <v>337</v>
      </c>
      <c r="B183" s="553"/>
      <c r="C183" s="553"/>
      <c r="D183" s="553"/>
      <c r="E183" s="553"/>
      <c r="F183" s="553"/>
      <c r="G183" s="553"/>
      <c r="H183" s="553"/>
      <c r="I183" s="553"/>
      <c r="J183" s="553"/>
      <c r="K183" s="553"/>
      <c r="L183" s="553"/>
      <c r="M183" s="553"/>
      <c r="N183" s="553"/>
      <c r="O183" s="554"/>
    </row>
    <row r="184" spans="1:15" ht="34.5" customHeight="1">
      <c r="A184" s="555" t="s">
        <v>447</v>
      </c>
      <c r="B184" s="556"/>
      <c r="C184" s="556"/>
      <c r="D184" s="556"/>
      <c r="E184" s="556"/>
      <c r="F184" s="556"/>
      <c r="G184" s="556"/>
      <c r="H184" s="556"/>
      <c r="I184" s="556"/>
      <c r="J184" s="556"/>
      <c r="K184" s="556"/>
      <c r="L184" s="556"/>
      <c r="M184" s="556"/>
      <c r="N184" s="556"/>
      <c r="O184" s="557"/>
    </row>
    <row r="185" spans="1:15" ht="20.25" customHeight="1">
      <c r="A185" s="552" t="s">
        <v>338</v>
      </c>
      <c r="B185" s="553"/>
      <c r="C185" s="553"/>
      <c r="D185" s="553"/>
      <c r="E185" s="553"/>
      <c r="F185" s="553"/>
      <c r="G185" s="553"/>
      <c r="H185" s="553"/>
      <c r="I185" s="553"/>
      <c r="J185" s="553"/>
      <c r="K185" s="553"/>
      <c r="L185" s="553"/>
      <c r="M185" s="553"/>
      <c r="N185" s="553"/>
      <c r="O185" s="554"/>
    </row>
    <row r="186" spans="1:15" ht="45.75" customHeight="1">
      <c r="A186" s="555" t="s">
        <v>520</v>
      </c>
      <c r="B186" s="556"/>
      <c r="C186" s="556"/>
      <c r="D186" s="556"/>
      <c r="E186" s="556"/>
      <c r="F186" s="556"/>
      <c r="G186" s="556"/>
      <c r="H186" s="556"/>
      <c r="I186" s="556"/>
      <c r="J186" s="556"/>
      <c r="K186" s="556"/>
      <c r="L186" s="556"/>
      <c r="M186" s="556"/>
      <c r="N186" s="556"/>
      <c r="O186" s="557"/>
    </row>
    <row r="187" spans="1:15">
      <c r="A187" s="423" t="s">
        <v>521</v>
      </c>
      <c r="B187" s="424"/>
      <c r="C187" s="424"/>
      <c r="D187" s="424"/>
      <c r="E187" s="424"/>
      <c r="F187" s="424"/>
      <c r="G187" s="424"/>
      <c r="H187" s="424"/>
      <c r="I187" s="424"/>
      <c r="J187" s="424"/>
      <c r="K187" s="424"/>
      <c r="L187" s="424"/>
      <c r="M187" s="424"/>
      <c r="N187" s="424"/>
      <c r="O187" s="425"/>
    </row>
    <row r="188" spans="1:15" ht="12.75" customHeight="1">
      <c r="A188" s="94"/>
      <c r="B188" s="94"/>
      <c r="C188" s="94"/>
      <c r="D188" s="94"/>
      <c r="E188" s="91"/>
      <c r="F188" s="91"/>
      <c r="G188" s="91"/>
      <c r="H188" s="91"/>
      <c r="I188" s="91"/>
      <c r="J188" s="91"/>
      <c r="K188" s="91"/>
      <c r="L188" s="91"/>
      <c r="M188" s="91"/>
      <c r="N188" s="91"/>
      <c r="O188" s="91"/>
    </row>
    <row r="189" spans="1:15" ht="13.5" customHeight="1">
      <c r="A189" s="95"/>
      <c r="B189" s="95"/>
      <c r="C189" s="95"/>
      <c r="D189" s="96"/>
      <c r="E189" s="97"/>
      <c r="F189" s="58"/>
      <c r="G189" s="58"/>
      <c r="H189" s="58"/>
      <c r="I189" s="98"/>
      <c r="J189" s="98"/>
      <c r="K189" s="98"/>
      <c r="L189" s="98"/>
      <c r="M189" s="98"/>
      <c r="N189" s="98"/>
      <c r="O189" s="98"/>
    </row>
    <row r="190" spans="1:15" s="12" customFormat="1" ht="14.25" customHeight="1">
      <c r="A190" s="100"/>
      <c r="B190" s="100"/>
      <c r="C190" s="100"/>
      <c r="D190" s="3"/>
      <c r="E190" s="101"/>
      <c r="F190" s="102"/>
      <c r="G190" s="102"/>
      <c r="H190" s="102"/>
      <c r="I190" s="570"/>
      <c r="J190" s="570"/>
      <c r="K190" s="570"/>
      <c r="L190" s="570"/>
      <c r="M190" s="170"/>
      <c r="N190" s="103"/>
      <c r="O190" s="103"/>
    </row>
    <row r="191" spans="1:15" s="12" customFormat="1">
      <c r="A191" s="571"/>
      <c r="B191" s="571"/>
      <c r="C191" s="571"/>
      <c r="D191" s="571"/>
      <c r="E191" s="571"/>
      <c r="F191" s="571"/>
      <c r="G191" s="571"/>
      <c r="H191" s="571"/>
      <c r="I191" s="571"/>
      <c r="J191" s="571"/>
      <c r="K191" s="571"/>
      <c r="L191" s="571"/>
      <c r="M191" s="171"/>
    </row>
  </sheetData>
  <mergeCells count="277">
    <mergeCell ref="A127:O127"/>
    <mergeCell ref="A67:O67"/>
    <mergeCell ref="A90:O90"/>
    <mergeCell ref="A180:O180"/>
    <mergeCell ref="A118:O118"/>
    <mergeCell ref="A84:O84"/>
    <mergeCell ref="A85:O85"/>
    <mergeCell ref="A12:O12"/>
    <mergeCell ref="A13:O13"/>
    <mergeCell ref="A99:O99"/>
    <mergeCell ref="A136:O136"/>
    <mergeCell ref="A172:O172"/>
    <mergeCell ref="A45:O45"/>
    <mergeCell ref="A106:O106"/>
    <mergeCell ref="A110:O110"/>
    <mergeCell ref="A98:O98"/>
    <mergeCell ref="A102:O102"/>
    <mergeCell ref="A87:O87"/>
    <mergeCell ref="A89:O89"/>
    <mergeCell ref="A96:O96"/>
    <mergeCell ref="J93:L93"/>
    <mergeCell ref="M93:O93"/>
    <mergeCell ref="H78:H79"/>
    <mergeCell ref="I78:I79"/>
    <mergeCell ref="A186:O186"/>
    <mergeCell ref="A10:O10"/>
    <mergeCell ref="A29:O29"/>
    <mergeCell ref="A35:O35"/>
    <mergeCell ref="A43:O43"/>
    <mergeCell ref="A51:O51"/>
    <mergeCell ref="A126:O126"/>
    <mergeCell ref="A103:A104"/>
    <mergeCell ref="B103:B104"/>
    <mergeCell ref="C103:C104"/>
    <mergeCell ref="D103:D104"/>
    <mergeCell ref="E103:E104"/>
    <mergeCell ref="F103:F104"/>
    <mergeCell ref="G103:G104"/>
    <mergeCell ref="H103:H104"/>
    <mergeCell ref="I103:I104"/>
    <mergeCell ref="J103:L103"/>
    <mergeCell ref="M103:O103"/>
    <mergeCell ref="A115:O115"/>
    <mergeCell ref="A117:O117"/>
    <mergeCell ref="A122:O122"/>
    <mergeCell ref="A93:A94"/>
    <mergeCell ref="B93:B94"/>
    <mergeCell ref="I93:I94"/>
    <mergeCell ref="J78:L78"/>
    <mergeCell ref="M78:O78"/>
    <mergeCell ref="B78:B79"/>
    <mergeCell ref="C78:C79"/>
    <mergeCell ref="D78:D79"/>
    <mergeCell ref="C93:C94"/>
    <mergeCell ref="A57:O57"/>
    <mergeCell ref="A59:O59"/>
    <mergeCell ref="A70:A71"/>
    <mergeCell ref="B70:B71"/>
    <mergeCell ref="C70:C71"/>
    <mergeCell ref="D70:D71"/>
    <mergeCell ref="E70:E71"/>
    <mergeCell ref="F70:F71"/>
    <mergeCell ref="G70:G71"/>
    <mergeCell ref="H70:H71"/>
    <mergeCell ref="I70:I71"/>
    <mergeCell ref="J70:L70"/>
    <mergeCell ref="M70:O70"/>
    <mergeCell ref="A60:O60"/>
    <mergeCell ref="D93:D94"/>
    <mergeCell ref="E93:E94"/>
    <mergeCell ref="F93:F94"/>
    <mergeCell ref="G93:G94"/>
    <mergeCell ref="A52:O52"/>
    <mergeCell ref="A54:A55"/>
    <mergeCell ref="B54:B55"/>
    <mergeCell ref="C54:C55"/>
    <mergeCell ref="D54:D55"/>
    <mergeCell ref="E54:E55"/>
    <mergeCell ref="F54:F55"/>
    <mergeCell ref="G54:G55"/>
    <mergeCell ref="H54:H55"/>
    <mergeCell ref="I54:I55"/>
    <mergeCell ref="J54:L54"/>
    <mergeCell ref="M54:O54"/>
    <mergeCell ref="A34:O34"/>
    <mergeCell ref="A36:O36"/>
    <mergeCell ref="A39:A40"/>
    <mergeCell ref="B39:B40"/>
    <mergeCell ref="C39:C40"/>
    <mergeCell ref="D39:D40"/>
    <mergeCell ref="E39:E40"/>
    <mergeCell ref="F39:F40"/>
    <mergeCell ref="G39:G40"/>
    <mergeCell ref="H39:H40"/>
    <mergeCell ref="I39:I40"/>
    <mergeCell ref="J39:L39"/>
    <mergeCell ref="M39:O39"/>
    <mergeCell ref="I190:L190"/>
    <mergeCell ref="A191:H191"/>
    <mergeCell ref="I191:L191"/>
    <mergeCell ref="A3:O3"/>
    <mergeCell ref="A28:O28"/>
    <mergeCell ref="A30:O30"/>
    <mergeCell ref="A11:O11"/>
    <mergeCell ref="A18:O18"/>
    <mergeCell ref="A22:O22"/>
    <mergeCell ref="I5:I6"/>
    <mergeCell ref="J5:L5"/>
    <mergeCell ref="M5:O5"/>
    <mergeCell ref="A8:O8"/>
    <mergeCell ref="A130:A131"/>
    <mergeCell ref="B130:B131"/>
    <mergeCell ref="C130:C131"/>
    <mergeCell ref="D130:D131"/>
    <mergeCell ref="E130:E131"/>
    <mergeCell ref="A135:O135"/>
    <mergeCell ref="A144:O144"/>
    <mergeCell ref="A145:O145"/>
    <mergeCell ref="A146:O146"/>
    <mergeCell ref="F130:F131"/>
    <mergeCell ref="G130:G131"/>
    <mergeCell ref="A1:O1"/>
    <mergeCell ref="A4:O4"/>
    <mergeCell ref="A5:A6"/>
    <mergeCell ref="B5:B6"/>
    <mergeCell ref="C5:C6"/>
    <mergeCell ref="D5:D6"/>
    <mergeCell ref="E5:E6"/>
    <mergeCell ref="F5:F6"/>
    <mergeCell ref="G5:G6"/>
    <mergeCell ref="H5:H6"/>
    <mergeCell ref="H130:H131"/>
    <mergeCell ref="I130:I131"/>
    <mergeCell ref="J130:L130"/>
    <mergeCell ref="M130:O130"/>
    <mergeCell ref="A140:O140"/>
    <mergeCell ref="A143:O143"/>
    <mergeCell ref="A133:O133"/>
    <mergeCell ref="M174:O174"/>
    <mergeCell ref="J155:L155"/>
    <mergeCell ref="M155:O155"/>
    <mergeCell ref="A149:O149"/>
    <mergeCell ref="A150:O150"/>
    <mergeCell ref="A134:O134"/>
    <mergeCell ref="A141:O141"/>
    <mergeCell ref="G164:G165"/>
    <mergeCell ref="H164:H165"/>
    <mergeCell ref="I164:I165"/>
    <mergeCell ref="J164:L164"/>
    <mergeCell ref="M164:O164"/>
    <mergeCell ref="A174:A175"/>
    <mergeCell ref="B174:B175"/>
    <mergeCell ref="E174:E175"/>
    <mergeCell ref="F174:F175"/>
    <mergeCell ref="G174:G175"/>
    <mergeCell ref="A9:O9"/>
    <mergeCell ref="A19:O19"/>
    <mergeCell ref="A20:O20"/>
    <mergeCell ref="A21:O21"/>
    <mergeCell ref="A58:O58"/>
    <mergeCell ref="A65:O65"/>
    <mergeCell ref="A74:O74"/>
    <mergeCell ref="A82:O82"/>
    <mergeCell ref="A88:O88"/>
    <mergeCell ref="A44:O44"/>
    <mergeCell ref="A50:O50"/>
    <mergeCell ref="J25:L25"/>
    <mergeCell ref="M25:O25"/>
    <mergeCell ref="A42:O42"/>
    <mergeCell ref="B15:B16"/>
    <mergeCell ref="C15:C16"/>
    <mergeCell ref="D15:D16"/>
    <mergeCell ref="E15:E16"/>
    <mergeCell ref="F15:F16"/>
    <mergeCell ref="G15:G16"/>
    <mergeCell ref="H15:H16"/>
    <mergeCell ref="I15:I16"/>
    <mergeCell ref="G25:G26"/>
    <mergeCell ref="H25:H26"/>
    <mergeCell ref="A183:O183"/>
    <mergeCell ref="A83:O83"/>
    <mergeCell ref="A75:O75"/>
    <mergeCell ref="A78:A79"/>
    <mergeCell ref="E78:E79"/>
    <mergeCell ref="F78:F79"/>
    <mergeCell ref="G78:G79"/>
    <mergeCell ref="M119:O119"/>
    <mergeCell ref="J137:L137"/>
    <mergeCell ref="M137:O137"/>
    <mergeCell ref="A137:A138"/>
    <mergeCell ref="B137:B138"/>
    <mergeCell ref="C137:C138"/>
    <mergeCell ref="D137:D138"/>
    <mergeCell ref="E137:E138"/>
    <mergeCell ref="F137:F138"/>
    <mergeCell ref="H174:H175"/>
    <mergeCell ref="I174:I175"/>
    <mergeCell ref="J174:L174"/>
    <mergeCell ref="B164:B165"/>
    <mergeCell ref="C164:C165"/>
    <mergeCell ref="D164:D165"/>
    <mergeCell ref="E164:E165"/>
    <mergeCell ref="F164:F165"/>
    <mergeCell ref="A185:O185"/>
    <mergeCell ref="A97:O97"/>
    <mergeCell ref="A107:O107"/>
    <mergeCell ref="A108:O108"/>
    <mergeCell ref="A109:O109"/>
    <mergeCell ref="A116:O116"/>
    <mergeCell ref="A123:O123"/>
    <mergeCell ref="A124:O124"/>
    <mergeCell ref="A125:O125"/>
    <mergeCell ref="A158:O158"/>
    <mergeCell ref="A160:O160"/>
    <mergeCell ref="A167:O167"/>
    <mergeCell ref="A168:O168"/>
    <mergeCell ref="A171:O171"/>
    <mergeCell ref="A159:O159"/>
    <mergeCell ref="A169:O169"/>
    <mergeCell ref="A164:A165"/>
    <mergeCell ref="A178:O178"/>
    <mergeCell ref="A184:O184"/>
    <mergeCell ref="J119:L119"/>
    <mergeCell ref="A119:A120"/>
    <mergeCell ref="B119:B120"/>
    <mergeCell ref="A177:O177"/>
    <mergeCell ref="A179:O179"/>
    <mergeCell ref="I25:I26"/>
    <mergeCell ref="J15:L15"/>
    <mergeCell ref="M15:O15"/>
    <mergeCell ref="A25:A26"/>
    <mergeCell ref="B25:B26"/>
    <mergeCell ref="C25:C26"/>
    <mergeCell ref="D25:D26"/>
    <mergeCell ref="E25:E26"/>
    <mergeCell ref="F25:F26"/>
    <mergeCell ref="H93:H94"/>
    <mergeCell ref="A64:O64"/>
    <mergeCell ref="A66:O66"/>
    <mergeCell ref="A73:O73"/>
    <mergeCell ref="A81:O81"/>
    <mergeCell ref="A15:A16"/>
    <mergeCell ref="C119:C120"/>
    <mergeCell ref="D119:D120"/>
    <mergeCell ref="E119:E120"/>
    <mergeCell ref="F119:F120"/>
    <mergeCell ref="G119:G120"/>
    <mergeCell ref="H119:H120"/>
    <mergeCell ref="I119:I120"/>
    <mergeCell ref="A47:A48"/>
    <mergeCell ref="B47:B48"/>
    <mergeCell ref="C47:C48"/>
    <mergeCell ref="D47:D48"/>
    <mergeCell ref="E47:E48"/>
    <mergeCell ref="F47:F48"/>
    <mergeCell ref="G47:G48"/>
    <mergeCell ref="H47:H48"/>
    <mergeCell ref="I47:I48"/>
    <mergeCell ref="J47:L47"/>
    <mergeCell ref="M47:O47"/>
    <mergeCell ref="C174:C175"/>
    <mergeCell ref="D174:D175"/>
    <mergeCell ref="A148:O148"/>
    <mergeCell ref="A151:O151"/>
    <mergeCell ref="A142:O142"/>
    <mergeCell ref="H137:H138"/>
    <mergeCell ref="G137:G138"/>
    <mergeCell ref="I137:I138"/>
    <mergeCell ref="A155:A156"/>
    <mergeCell ref="B155:B156"/>
    <mergeCell ref="C155:C156"/>
    <mergeCell ref="D155:D156"/>
    <mergeCell ref="E155:E156"/>
    <mergeCell ref="F155:F156"/>
    <mergeCell ref="G155:G156"/>
    <mergeCell ref="H155:H156"/>
    <mergeCell ref="I155:I156"/>
  </mergeCells>
  <printOptions horizontalCentered="1"/>
  <pageMargins left="0.39370078740157483" right="0.39370078740157483" top="1.3779527559055118" bottom="0.47244094488188981" header="0.39370078740157483" footer="0.19685039370078741"/>
  <pageSetup scale="50" orientation="landscape" r:id="rId1"/>
  <headerFooter scaleWithDoc="0">
    <oddHeader>&amp;C&amp;G</oddHeader>
    <oddFooter>&amp;C&amp;G</oddFooter>
  </headerFooter>
  <rowBreaks count="6" manualBreakCount="6">
    <brk id="32" max="14" man="1"/>
    <brk id="62" max="14" man="1"/>
    <brk id="85" max="14" man="1"/>
    <brk id="113" max="14" man="1"/>
    <brk id="146" max="14" man="1"/>
    <brk id="181" max="14"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view="pageLayout" zoomScale="80" zoomScaleNormal="100" zoomScaleSheetLayoutView="130" zoomScalePageLayoutView="80" workbookViewId="0">
      <selection activeCell="G19" sqref="G19"/>
    </sheetView>
  </sheetViews>
  <sheetFormatPr baseColWidth="10" defaultColWidth="11.42578125" defaultRowHeight="13.5"/>
  <cols>
    <col min="1" max="7" width="5" style="1" customWidth="1"/>
    <col min="8" max="8" width="60.85546875" style="1" customWidth="1"/>
    <col min="9" max="9" width="10.85546875" style="1" customWidth="1"/>
    <col min="10" max="12" width="13.85546875" style="1" customWidth="1"/>
    <col min="13" max="13" width="19.42578125" style="1" bestFit="1" customWidth="1"/>
    <col min="14" max="15" width="18.28515625" style="1" bestFit="1" customWidth="1"/>
    <col min="16" max="16" width="2.85546875" style="1" customWidth="1"/>
    <col min="17" max="16384" width="11.42578125" style="1"/>
  </cols>
  <sheetData>
    <row r="1" spans="1:15" ht="35.1" customHeight="1">
      <c r="A1" s="493" t="s">
        <v>127</v>
      </c>
      <c r="B1" s="494"/>
      <c r="C1" s="494"/>
      <c r="D1" s="494"/>
      <c r="E1" s="494"/>
      <c r="F1" s="494"/>
      <c r="G1" s="494"/>
      <c r="H1" s="494"/>
      <c r="I1" s="494"/>
      <c r="J1" s="494"/>
      <c r="K1" s="494"/>
      <c r="L1" s="494"/>
      <c r="M1" s="494"/>
      <c r="N1" s="494"/>
      <c r="O1" s="495"/>
    </row>
    <row r="2" spans="1:15" ht="8.1" customHeight="1">
      <c r="A2" s="105"/>
      <c r="B2" s="105"/>
      <c r="C2" s="105"/>
      <c r="D2" s="105"/>
      <c r="E2" s="105"/>
      <c r="F2" s="105"/>
      <c r="G2" s="105"/>
      <c r="H2" s="105"/>
      <c r="I2" s="105"/>
      <c r="J2" s="105"/>
      <c r="K2" s="105"/>
      <c r="L2" s="105"/>
      <c r="M2" s="105"/>
      <c r="N2" s="105"/>
      <c r="O2" s="105"/>
    </row>
    <row r="3" spans="1:15" ht="20.100000000000001" customHeight="1">
      <c r="A3" s="567" t="str">
        <f>Caratula!A13</f>
        <v>Unidad Responsable del Gasto: 02CD02 DELEGACIÓN AZCAPOTZALCO.</v>
      </c>
      <c r="B3" s="568"/>
      <c r="C3" s="568"/>
      <c r="D3" s="568"/>
      <c r="E3" s="568"/>
      <c r="F3" s="568"/>
      <c r="G3" s="568"/>
      <c r="H3" s="568"/>
      <c r="I3" s="568"/>
      <c r="J3" s="568"/>
      <c r="K3" s="568"/>
      <c r="L3" s="568"/>
      <c r="M3" s="568"/>
      <c r="N3" s="568"/>
      <c r="O3" s="569"/>
    </row>
    <row r="4" spans="1:15" ht="19.350000000000001" customHeight="1">
      <c r="A4" s="567" t="str">
        <f>Caratula!A24</f>
        <v>Período: Enero-Junio 2018.</v>
      </c>
      <c r="B4" s="568"/>
      <c r="C4" s="568"/>
      <c r="D4" s="568"/>
      <c r="E4" s="568"/>
      <c r="F4" s="568"/>
      <c r="G4" s="568"/>
      <c r="H4" s="568"/>
      <c r="I4" s="568"/>
      <c r="J4" s="568"/>
      <c r="K4" s="568"/>
      <c r="L4" s="568"/>
      <c r="M4" s="568"/>
      <c r="N4" s="568"/>
      <c r="O4" s="569"/>
    </row>
    <row r="5" spans="1:15" ht="20.100000000000001" customHeight="1">
      <c r="A5" s="491" t="s">
        <v>84</v>
      </c>
      <c r="B5" s="491" t="s">
        <v>128</v>
      </c>
      <c r="C5" s="491" t="s">
        <v>44</v>
      </c>
      <c r="D5" s="491" t="s">
        <v>42</v>
      </c>
      <c r="E5" s="491" t="s">
        <v>43</v>
      </c>
      <c r="F5" s="491" t="s">
        <v>12</v>
      </c>
      <c r="G5" s="491" t="s">
        <v>75</v>
      </c>
      <c r="H5" s="558" t="s">
        <v>13</v>
      </c>
      <c r="I5" s="491" t="s">
        <v>129</v>
      </c>
      <c r="J5" s="508" t="s">
        <v>130</v>
      </c>
      <c r="K5" s="509"/>
      <c r="L5" s="560"/>
      <c r="M5" s="508" t="s">
        <v>94</v>
      </c>
      <c r="N5" s="509"/>
      <c r="O5" s="560"/>
    </row>
    <row r="6" spans="1:15" ht="20.100000000000001" customHeight="1">
      <c r="A6" s="510"/>
      <c r="B6" s="510"/>
      <c r="C6" s="510"/>
      <c r="D6" s="510"/>
      <c r="E6" s="510"/>
      <c r="F6" s="510"/>
      <c r="G6" s="510"/>
      <c r="H6" s="559"/>
      <c r="I6" s="510"/>
      <c r="J6" s="175" t="s">
        <v>131</v>
      </c>
      <c r="K6" s="175" t="s">
        <v>187</v>
      </c>
      <c r="L6" s="175" t="s">
        <v>132</v>
      </c>
      <c r="M6" s="175" t="s">
        <v>90</v>
      </c>
      <c r="N6" s="175" t="s">
        <v>188</v>
      </c>
      <c r="O6" s="175" t="s">
        <v>21</v>
      </c>
    </row>
    <row r="7" spans="1:15" s="89" customFormat="1" ht="15" customHeight="1">
      <c r="A7" s="88" t="s">
        <v>339</v>
      </c>
      <c r="B7" s="88" t="s">
        <v>340</v>
      </c>
      <c r="C7" s="88" t="s">
        <v>341</v>
      </c>
      <c r="D7" s="88" t="s">
        <v>342</v>
      </c>
      <c r="E7" s="88" t="s">
        <v>341</v>
      </c>
      <c r="F7" s="88" t="s">
        <v>343</v>
      </c>
      <c r="G7" s="88"/>
      <c r="H7" s="106" t="s">
        <v>347</v>
      </c>
      <c r="I7" s="88" t="s">
        <v>242</v>
      </c>
      <c r="J7" s="191">
        <v>1</v>
      </c>
      <c r="K7" s="191">
        <v>1</v>
      </c>
      <c r="L7" s="191">
        <v>1</v>
      </c>
      <c r="M7" s="191">
        <v>90000</v>
      </c>
      <c r="N7" s="191">
        <v>0</v>
      </c>
      <c r="O7" s="191">
        <v>0</v>
      </c>
    </row>
    <row r="8" spans="1:15" ht="20.25" customHeight="1">
      <c r="A8" s="552" t="s">
        <v>337</v>
      </c>
      <c r="B8" s="553"/>
      <c r="C8" s="553"/>
      <c r="D8" s="553"/>
      <c r="E8" s="553"/>
      <c r="F8" s="553"/>
      <c r="G8" s="553"/>
      <c r="H8" s="553"/>
      <c r="I8" s="553"/>
      <c r="J8" s="553"/>
      <c r="K8" s="553"/>
      <c r="L8" s="553"/>
      <c r="M8" s="553"/>
      <c r="N8" s="553"/>
      <c r="O8" s="554"/>
    </row>
    <row r="9" spans="1:15" ht="20.25" customHeight="1">
      <c r="A9" s="561" t="s">
        <v>344</v>
      </c>
      <c r="B9" s="562"/>
      <c r="C9" s="562"/>
      <c r="D9" s="562"/>
      <c r="E9" s="562"/>
      <c r="F9" s="562"/>
      <c r="G9" s="562"/>
      <c r="H9" s="562"/>
      <c r="I9" s="562"/>
      <c r="J9" s="562"/>
      <c r="K9" s="562"/>
      <c r="L9" s="562"/>
      <c r="M9" s="562"/>
      <c r="N9" s="562"/>
      <c r="O9" s="563"/>
    </row>
    <row r="10" spans="1:15" ht="20.25" customHeight="1">
      <c r="A10" s="552" t="s">
        <v>338</v>
      </c>
      <c r="B10" s="553"/>
      <c r="C10" s="553"/>
      <c r="D10" s="553"/>
      <c r="E10" s="553"/>
      <c r="F10" s="553"/>
      <c r="G10" s="553"/>
      <c r="H10" s="553"/>
      <c r="I10" s="553"/>
      <c r="J10" s="553"/>
      <c r="K10" s="553"/>
      <c r="L10" s="553"/>
      <c r="M10" s="553"/>
      <c r="N10" s="553"/>
      <c r="O10" s="554"/>
    </row>
    <row r="11" spans="1:15">
      <c r="A11" s="172" t="s">
        <v>539</v>
      </c>
      <c r="B11" s="173"/>
      <c r="C11" s="173"/>
      <c r="D11" s="173"/>
      <c r="E11" s="173"/>
      <c r="F11" s="173"/>
      <c r="G11" s="173"/>
      <c r="H11" s="173"/>
      <c r="I11" s="173"/>
      <c r="J11" s="173"/>
      <c r="K11" s="173"/>
      <c r="L11" s="173"/>
      <c r="M11" s="173"/>
      <c r="N11" s="173"/>
      <c r="O11" s="174"/>
    </row>
    <row r="12" spans="1:15">
      <c r="A12" s="172"/>
      <c r="B12" s="173"/>
      <c r="C12" s="173"/>
      <c r="D12" s="173"/>
      <c r="E12" s="173"/>
      <c r="F12" s="173"/>
      <c r="G12" s="173"/>
      <c r="H12" s="173"/>
      <c r="I12" s="173"/>
      <c r="J12" s="173"/>
      <c r="K12" s="173"/>
      <c r="L12" s="173"/>
      <c r="M12" s="173"/>
      <c r="N12" s="173"/>
      <c r="O12" s="174"/>
    </row>
    <row r="13" spans="1:15" ht="20.100000000000001" customHeight="1">
      <c r="A13" s="491" t="s">
        <v>84</v>
      </c>
      <c r="B13" s="491" t="s">
        <v>128</v>
      </c>
      <c r="C13" s="491" t="s">
        <v>44</v>
      </c>
      <c r="D13" s="491" t="s">
        <v>42</v>
      </c>
      <c r="E13" s="491" t="s">
        <v>43</v>
      </c>
      <c r="F13" s="491" t="s">
        <v>12</v>
      </c>
      <c r="G13" s="491" t="s">
        <v>75</v>
      </c>
      <c r="H13" s="558" t="s">
        <v>13</v>
      </c>
      <c r="I13" s="491" t="s">
        <v>129</v>
      </c>
      <c r="J13" s="508" t="s">
        <v>130</v>
      </c>
      <c r="K13" s="509"/>
      <c r="L13" s="560"/>
      <c r="M13" s="508" t="s">
        <v>94</v>
      </c>
      <c r="N13" s="509"/>
      <c r="O13" s="560"/>
    </row>
    <row r="14" spans="1:15" ht="20.100000000000001" customHeight="1">
      <c r="A14" s="510"/>
      <c r="B14" s="510"/>
      <c r="C14" s="510"/>
      <c r="D14" s="510"/>
      <c r="E14" s="510"/>
      <c r="F14" s="510"/>
      <c r="G14" s="510"/>
      <c r="H14" s="559"/>
      <c r="I14" s="510"/>
      <c r="J14" s="175" t="s">
        <v>131</v>
      </c>
      <c r="K14" s="175" t="s">
        <v>187</v>
      </c>
      <c r="L14" s="175" t="s">
        <v>132</v>
      </c>
      <c r="M14" s="175" t="s">
        <v>90</v>
      </c>
      <c r="N14" s="175" t="s">
        <v>188</v>
      </c>
      <c r="O14" s="175" t="s">
        <v>21</v>
      </c>
    </row>
    <row r="15" spans="1:15" s="89" customFormat="1" ht="15" customHeight="1">
      <c r="A15" s="93" t="s">
        <v>339</v>
      </c>
      <c r="B15" s="93" t="s">
        <v>340</v>
      </c>
      <c r="C15" s="93" t="s">
        <v>341</v>
      </c>
      <c r="D15" s="93" t="s">
        <v>342</v>
      </c>
      <c r="E15" s="93" t="s">
        <v>341</v>
      </c>
      <c r="F15" s="93" t="s">
        <v>345</v>
      </c>
      <c r="G15" s="93"/>
      <c r="H15" s="106" t="s">
        <v>346</v>
      </c>
      <c r="I15" s="93" t="s">
        <v>276</v>
      </c>
      <c r="J15" s="192">
        <v>253</v>
      </c>
      <c r="K15" s="192">
        <v>127</v>
      </c>
      <c r="L15" s="192">
        <v>1500</v>
      </c>
      <c r="M15" s="192">
        <v>86354496</v>
      </c>
      <c r="N15" s="192">
        <v>37463437.729999997</v>
      </c>
      <c r="O15" s="192">
        <v>37462914.479999997</v>
      </c>
    </row>
    <row r="16" spans="1:15" ht="20.25" customHeight="1">
      <c r="A16" s="552" t="s">
        <v>337</v>
      </c>
      <c r="B16" s="553"/>
      <c r="C16" s="553"/>
      <c r="D16" s="553"/>
      <c r="E16" s="553"/>
      <c r="F16" s="553"/>
      <c r="G16" s="553"/>
      <c r="H16" s="553"/>
      <c r="I16" s="553"/>
      <c r="J16" s="553"/>
      <c r="K16" s="553"/>
      <c r="L16" s="553"/>
      <c r="M16" s="553"/>
      <c r="N16" s="553"/>
      <c r="O16" s="554"/>
    </row>
    <row r="17" spans="1:15" ht="33.75" customHeight="1">
      <c r="A17" s="555" t="s">
        <v>348</v>
      </c>
      <c r="B17" s="556"/>
      <c r="C17" s="556"/>
      <c r="D17" s="556"/>
      <c r="E17" s="556"/>
      <c r="F17" s="556"/>
      <c r="G17" s="556"/>
      <c r="H17" s="556"/>
      <c r="I17" s="556"/>
      <c r="J17" s="556"/>
      <c r="K17" s="556"/>
      <c r="L17" s="556"/>
      <c r="M17" s="556"/>
      <c r="N17" s="556"/>
      <c r="O17" s="557"/>
    </row>
    <row r="18" spans="1:15" ht="20.25" customHeight="1">
      <c r="A18" s="552" t="s">
        <v>338</v>
      </c>
      <c r="B18" s="553"/>
      <c r="C18" s="553"/>
      <c r="D18" s="553"/>
      <c r="E18" s="553"/>
      <c r="F18" s="553"/>
      <c r="G18" s="553"/>
      <c r="H18" s="553"/>
      <c r="I18" s="553"/>
      <c r="J18" s="553"/>
      <c r="K18" s="553"/>
      <c r="L18" s="553"/>
      <c r="M18" s="553"/>
      <c r="N18" s="553"/>
      <c r="O18" s="554"/>
    </row>
    <row r="19" spans="1:15" ht="32.25" customHeight="1">
      <c r="A19" s="555" t="s">
        <v>1217</v>
      </c>
      <c r="B19" s="556"/>
      <c r="C19" s="556"/>
      <c r="D19" s="556"/>
      <c r="E19" s="556"/>
      <c r="F19" s="556"/>
      <c r="G19" s="556"/>
      <c r="H19" s="556"/>
      <c r="I19" s="556"/>
      <c r="J19" s="556"/>
      <c r="K19" s="556"/>
      <c r="L19" s="556"/>
      <c r="M19" s="556"/>
      <c r="N19" s="556"/>
      <c r="O19" s="557"/>
    </row>
    <row r="20" spans="1:15" ht="32.25" customHeight="1">
      <c r="A20" s="555" t="s">
        <v>1218</v>
      </c>
      <c r="B20" s="556"/>
      <c r="C20" s="556"/>
      <c r="D20" s="556"/>
      <c r="E20" s="556"/>
      <c r="F20" s="556"/>
      <c r="G20" s="556"/>
      <c r="H20" s="556"/>
      <c r="I20" s="556"/>
      <c r="J20" s="556"/>
      <c r="K20" s="556"/>
      <c r="L20" s="556"/>
      <c r="M20" s="556"/>
      <c r="N20" s="556"/>
      <c r="O20" s="557"/>
    </row>
    <row r="21" spans="1:15">
      <c r="A21" s="172"/>
      <c r="B21" s="173"/>
      <c r="C21" s="173"/>
      <c r="D21" s="173"/>
      <c r="E21" s="173"/>
      <c r="F21" s="173"/>
      <c r="G21" s="173"/>
      <c r="H21" s="173"/>
      <c r="I21" s="173"/>
      <c r="J21" s="173"/>
      <c r="K21" s="173"/>
      <c r="L21" s="173"/>
      <c r="M21" s="173"/>
      <c r="N21" s="173"/>
      <c r="O21" s="174"/>
    </row>
    <row r="22" spans="1:15" ht="20.100000000000001" customHeight="1">
      <c r="A22" s="491" t="s">
        <v>84</v>
      </c>
      <c r="B22" s="491" t="s">
        <v>128</v>
      </c>
      <c r="C22" s="491" t="s">
        <v>44</v>
      </c>
      <c r="D22" s="491" t="s">
        <v>42</v>
      </c>
      <c r="E22" s="491" t="s">
        <v>43</v>
      </c>
      <c r="F22" s="491" t="s">
        <v>12</v>
      </c>
      <c r="G22" s="491" t="s">
        <v>75</v>
      </c>
      <c r="H22" s="558" t="s">
        <v>13</v>
      </c>
      <c r="I22" s="491" t="s">
        <v>129</v>
      </c>
      <c r="J22" s="508" t="s">
        <v>130</v>
      </c>
      <c r="K22" s="509"/>
      <c r="L22" s="560"/>
      <c r="M22" s="508" t="s">
        <v>94</v>
      </c>
      <c r="N22" s="509"/>
      <c r="O22" s="560"/>
    </row>
    <row r="23" spans="1:15" ht="20.100000000000001" customHeight="1">
      <c r="A23" s="510"/>
      <c r="B23" s="510"/>
      <c r="C23" s="510"/>
      <c r="D23" s="510"/>
      <c r="E23" s="510"/>
      <c r="F23" s="510"/>
      <c r="G23" s="510"/>
      <c r="H23" s="559"/>
      <c r="I23" s="510"/>
      <c r="J23" s="175" t="s">
        <v>131</v>
      </c>
      <c r="K23" s="175" t="s">
        <v>187</v>
      </c>
      <c r="L23" s="175" t="s">
        <v>132</v>
      </c>
      <c r="M23" s="175" t="s">
        <v>90</v>
      </c>
      <c r="N23" s="175" t="s">
        <v>188</v>
      </c>
      <c r="O23" s="175" t="s">
        <v>21</v>
      </c>
    </row>
    <row r="24" spans="1:15" s="89" customFormat="1" ht="25.5">
      <c r="A24" s="93" t="s">
        <v>339</v>
      </c>
      <c r="B24" s="93" t="s">
        <v>349</v>
      </c>
      <c r="C24" s="93" t="s">
        <v>341</v>
      </c>
      <c r="D24" s="93" t="s">
        <v>342</v>
      </c>
      <c r="E24" s="93" t="s">
        <v>339</v>
      </c>
      <c r="F24" s="93" t="s">
        <v>350</v>
      </c>
      <c r="G24" s="93"/>
      <c r="H24" s="106" t="s">
        <v>351</v>
      </c>
      <c r="I24" s="93" t="s">
        <v>352</v>
      </c>
      <c r="J24" s="192">
        <v>1</v>
      </c>
      <c r="K24" s="192">
        <v>1</v>
      </c>
      <c r="L24" s="192">
        <v>1</v>
      </c>
      <c r="M24" s="192">
        <v>96163016</v>
      </c>
      <c r="N24" s="192">
        <v>51777528.609999999</v>
      </c>
      <c r="O24" s="192">
        <v>51756431.350000001</v>
      </c>
    </row>
    <row r="25" spans="1:15" ht="20.25" customHeight="1">
      <c r="A25" s="552" t="s">
        <v>337</v>
      </c>
      <c r="B25" s="553"/>
      <c r="C25" s="553"/>
      <c r="D25" s="553"/>
      <c r="E25" s="553"/>
      <c r="F25" s="553"/>
      <c r="G25" s="553"/>
      <c r="H25" s="553"/>
      <c r="I25" s="553"/>
      <c r="J25" s="553"/>
      <c r="K25" s="553"/>
      <c r="L25" s="553"/>
      <c r="M25" s="553"/>
      <c r="N25" s="553"/>
      <c r="O25" s="554"/>
    </row>
    <row r="26" spans="1:15" ht="20.25" customHeight="1">
      <c r="A26" s="555" t="s">
        <v>353</v>
      </c>
      <c r="B26" s="556"/>
      <c r="C26" s="556"/>
      <c r="D26" s="556"/>
      <c r="E26" s="556"/>
      <c r="F26" s="556"/>
      <c r="G26" s="556"/>
      <c r="H26" s="556"/>
      <c r="I26" s="556"/>
      <c r="J26" s="556"/>
      <c r="K26" s="556"/>
      <c r="L26" s="556"/>
      <c r="M26" s="556"/>
      <c r="N26" s="556"/>
      <c r="O26" s="557"/>
    </row>
    <row r="27" spans="1:15" ht="20.25" customHeight="1">
      <c r="A27" s="552" t="s">
        <v>338</v>
      </c>
      <c r="B27" s="553"/>
      <c r="C27" s="553"/>
      <c r="D27" s="553"/>
      <c r="E27" s="553"/>
      <c r="F27" s="553"/>
      <c r="G27" s="553"/>
      <c r="H27" s="553"/>
      <c r="I27" s="553"/>
      <c r="J27" s="553"/>
      <c r="K27" s="553"/>
      <c r="L27" s="553"/>
      <c r="M27" s="553"/>
      <c r="N27" s="553"/>
      <c r="O27" s="554"/>
    </row>
    <row r="28" spans="1:15" ht="20.25" customHeight="1">
      <c r="A28" s="172" t="s">
        <v>508</v>
      </c>
      <c r="B28" s="173"/>
      <c r="C28" s="173"/>
      <c r="D28" s="173"/>
      <c r="E28" s="173"/>
      <c r="F28" s="173"/>
      <c r="G28" s="173"/>
      <c r="H28" s="173"/>
      <c r="I28" s="173"/>
      <c r="J28" s="173"/>
      <c r="K28" s="173"/>
      <c r="L28" s="173"/>
      <c r="M28" s="173"/>
      <c r="N28" s="173"/>
      <c r="O28" s="174"/>
    </row>
    <row r="29" spans="1:15" ht="33.75" customHeight="1">
      <c r="A29" s="555" t="s">
        <v>509</v>
      </c>
      <c r="B29" s="556"/>
      <c r="C29" s="556"/>
      <c r="D29" s="556"/>
      <c r="E29" s="556"/>
      <c r="F29" s="556"/>
      <c r="G29" s="556"/>
      <c r="H29" s="556"/>
      <c r="I29" s="556"/>
      <c r="J29" s="556"/>
      <c r="K29" s="556"/>
      <c r="L29" s="556"/>
      <c r="M29" s="556"/>
      <c r="N29" s="556"/>
      <c r="O29" s="557"/>
    </row>
    <row r="30" spans="1:15" ht="20.25" customHeight="1">
      <c r="A30" s="172" t="s">
        <v>510</v>
      </c>
      <c r="B30" s="173"/>
      <c r="C30" s="173"/>
      <c r="D30" s="173"/>
      <c r="E30" s="173"/>
      <c r="F30" s="173"/>
      <c r="G30" s="173"/>
      <c r="H30" s="173"/>
      <c r="I30" s="173"/>
      <c r="J30" s="173"/>
      <c r="K30" s="173"/>
      <c r="L30" s="173"/>
      <c r="M30" s="173"/>
      <c r="N30" s="173"/>
      <c r="O30" s="174"/>
    </row>
    <row r="31" spans="1:15" ht="20.25" customHeight="1">
      <c r="A31" s="172" t="s">
        <v>511</v>
      </c>
      <c r="B31" s="173"/>
      <c r="C31" s="173"/>
      <c r="D31" s="173"/>
      <c r="E31" s="173"/>
      <c r="F31" s="173"/>
      <c r="G31" s="173"/>
      <c r="H31" s="173"/>
      <c r="I31" s="173"/>
      <c r="J31" s="173"/>
      <c r="K31" s="173"/>
      <c r="L31" s="173"/>
      <c r="M31" s="173"/>
      <c r="N31" s="173"/>
      <c r="O31" s="174"/>
    </row>
    <row r="32" spans="1:15" ht="27" customHeight="1">
      <c r="A32" s="555" t="s">
        <v>512</v>
      </c>
      <c r="B32" s="556"/>
      <c r="C32" s="556"/>
      <c r="D32" s="556"/>
      <c r="E32" s="556"/>
      <c r="F32" s="556"/>
      <c r="G32" s="556"/>
      <c r="H32" s="556"/>
      <c r="I32" s="556"/>
      <c r="J32" s="556"/>
      <c r="K32" s="556"/>
      <c r="L32" s="556"/>
      <c r="M32" s="556"/>
      <c r="N32" s="556"/>
      <c r="O32" s="557"/>
    </row>
    <row r="33" spans="1:15">
      <c r="A33" s="572"/>
      <c r="B33" s="573"/>
      <c r="C33" s="573"/>
      <c r="D33" s="573"/>
      <c r="E33" s="573"/>
      <c r="F33" s="573"/>
      <c r="G33" s="573"/>
      <c r="H33" s="573"/>
      <c r="I33" s="573"/>
      <c r="J33" s="573"/>
      <c r="K33" s="573"/>
      <c r="L33" s="573"/>
      <c r="M33" s="573"/>
      <c r="N33" s="573"/>
      <c r="O33" s="574"/>
    </row>
    <row r="34" spans="1:15" ht="12.75" customHeight="1">
      <c r="A34" s="94"/>
      <c r="B34" s="94"/>
      <c r="C34" s="94"/>
      <c r="D34" s="94"/>
      <c r="E34" s="91"/>
      <c r="F34" s="91"/>
      <c r="G34" s="91"/>
      <c r="H34" s="91"/>
      <c r="I34" s="91"/>
      <c r="J34" s="91"/>
      <c r="K34" s="91"/>
      <c r="L34" s="91"/>
      <c r="M34" s="91"/>
      <c r="N34" s="91"/>
      <c r="O34" s="91"/>
    </row>
    <row r="36" spans="1:15">
      <c r="M36" s="198"/>
      <c r="N36" s="198"/>
      <c r="O36" s="198"/>
    </row>
  </sheetData>
  <mergeCells count="50">
    <mergeCell ref="A9:O9"/>
    <mergeCell ref="A8:O8"/>
    <mergeCell ref="A25:O25"/>
    <mergeCell ref="F22:F23"/>
    <mergeCell ref="G22:G23"/>
    <mergeCell ref="H22:H23"/>
    <mergeCell ref="D13:D14"/>
    <mergeCell ref="E13:E14"/>
    <mergeCell ref="A17:O17"/>
    <mergeCell ref="B13:B14"/>
    <mergeCell ref="C13:C14"/>
    <mergeCell ref="I22:I23"/>
    <mergeCell ref="J22:L22"/>
    <mergeCell ref="M22:O22"/>
    <mergeCell ref="A19:O19"/>
    <mergeCell ref="A20:O20"/>
    <mergeCell ref="A33:O33"/>
    <mergeCell ref="A26:O26"/>
    <mergeCell ref="A29:O29"/>
    <mergeCell ref="A32:O32"/>
    <mergeCell ref="C22:C23"/>
    <mergeCell ref="D22:D23"/>
    <mergeCell ref="E22:E23"/>
    <mergeCell ref="A27:O27"/>
    <mergeCell ref="A22:A23"/>
    <mergeCell ref="B22:B23"/>
    <mergeCell ref="A10:O10"/>
    <mergeCell ref="A16:O16"/>
    <mergeCell ref="A18:O18"/>
    <mergeCell ref="F13:F14"/>
    <mergeCell ref="G13:G14"/>
    <mergeCell ref="H13:H14"/>
    <mergeCell ref="I13:I14"/>
    <mergeCell ref="A13:A14"/>
    <mergeCell ref="J13:L13"/>
    <mergeCell ref="M13:O13"/>
    <mergeCell ref="A1:O1"/>
    <mergeCell ref="A3:O3"/>
    <mergeCell ref="A4:O4"/>
    <mergeCell ref="A5:A6"/>
    <mergeCell ref="B5:B6"/>
    <mergeCell ref="C5:C6"/>
    <mergeCell ref="D5:D6"/>
    <mergeCell ref="E5:E6"/>
    <mergeCell ref="F5:F6"/>
    <mergeCell ref="G5:G6"/>
    <mergeCell ref="H5:H6"/>
    <mergeCell ref="I5:I6"/>
    <mergeCell ref="J5:L5"/>
    <mergeCell ref="M5:O5"/>
  </mergeCells>
  <printOptions horizontalCentered="1"/>
  <pageMargins left="0.39370078740157483" right="0.39370078740157483" top="1.3779527559055118" bottom="0.47244094488188981" header="0.39370078740157483" footer="0.19685039370078741"/>
  <pageSetup scale="65"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view="pageLayout" zoomScale="70" zoomScaleNormal="115" zoomScaleSheetLayoutView="115" zoomScalePageLayoutView="70" workbookViewId="0">
      <selection activeCell="G19" sqref="G19"/>
    </sheetView>
  </sheetViews>
  <sheetFormatPr baseColWidth="10" defaultColWidth="11.42578125" defaultRowHeight="13.5"/>
  <cols>
    <col min="1" max="7" width="5" style="1" customWidth="1"/>
    <col min="8" max="8" width="77.7109375" style="1" customWidth="1"/>
    <col min="9" max="9" width="21" style="1" customWidth="1"/>
    <col min="10" max="15" width="21.140625" style="1" customWidth="1"/>
    <col min="16" max="16384" width="11.42578125" style="1"/>
  </cols>
  <sheetData>
    <row r="1" spans="1:15" ht="35.1" customHeight="1">
      <c r="A1" s="493" t="s">
        <v>127</v>
      </c>
      <c r="B1" s="494"/>
      <c r="C1" s="494"/>
      <c r="D1" s="494"/>
      <c r="E1" s="494"/>
      <c r="F1" s="494"/>
      <c r="G1" s="494"/>
      <c r="H1" s="494"/>
      <c r="I1" s="494"/>
      <c r="J1" s="494"/>
      <c r="K1" s="494"/>
      <c r="L1" s="494"/>
      <c r="M1" s="494"/>
      <c r="N1" s="494"/>
      <c r="O1" s="495"/>
    </row>
    <row r="2" spans="1:15" ht="8.1" customHeight="1">
      <c r="A2" s="105"/>
      <c r="B2" s="105"/>
      <c r="C2" s="105"/>
      <c r="D2" s="105"/>
      <c r="E2" s="105"/>
      <c r="F2" s="105"/>
      <c r="G2" s="105"/>
      <c r="H2" s="105"/>
      <c r="I2" s="105"/>
      <c r="J2" s="105"/>
      <c r="K2" s="105"/>
      <c r="L2" s="105"/>
      <c r="M2" s="105"/>
      <c r="N2" s="105"/>
      <c r="O2" s="105"/>
    </row>
    <row r="3" spans="1:15" ht="20.100000000000001" customHeight="1">
      <c r="A3" s="567" t="str">
        <f>Caratula!A13</f>
        <v>Unidad Responsable del Gasto: 02CD02 DELEGACIÓN AZCAPOTZALCO.</v>
      </c>
      <c r="B3" s="568"/>
      <c r="C3" s="568"/>
      <c r="D3" s="568"/>
      <c r="E3" s="568"/>
      <c r="F3" s="568"/>
      <c r="G3" s="568"/>
      <c r="H3" s="568"/>
      <c r="I3" s="568"/>
      <c r="J3" s="568"/>
      <c r="K3" s="568"/>
      <c r="L3" s="568"/>
      <c r="M3" s="568"/>
      <c r="N3" s="568"/>
      <c r="O3" s="569"/>
    </row>
    <row r="4" spans="1:15" ht="19.350000000000001" customHeight="1">
      <c r="A4" s="567" t="str">
        <f>Caratula!A24</f>
        <v>Período: Enero-Junio 2018.</v>
      </c>
      <c r="B4" s="568"/>
      <c r="C4" s="568"/>
      <c r="D4" s="568"/>
      <c r="E4" s="568"/>
      <c r="F4" s="568"/>
      <c r="G4" s="568"/>
      <c r="H4" s="568"/>
      <c r="I4" s="568"/>
      <c r="J4" s="568"/>
      <c r="K4" s="568"/>
      <c r="L4" s="568"/>
      <c r="M4" s="568"/>
      <c r="N4" s="568"/>
      <c r="O4" s="569"/>
    </row>
    <row r="5" spans="1:15" ht="20.100000000000001" customHeight="1">
      <c r="A5" s="491" t="s">
        <v>84</v>
      </c>
      <c r="B5" s="491" t="s">
        <v>128</v>
      </c>
      <c r="C5" s="491" t="s">
        <v>44</v>
      </c>
      <c r="D5" s="491" t="s">
        <v>42</v>
      </c>
      <c r="E5" s="491" t="s">
        <v>43</v>
      </c>
      <c r="F5" s="491" t="s">
        <v>12</v>
      </c>
      <c r="G5" s="491" t="s">
        <v>75</v>
      </c>
      <c r="H5" s="558" t="s">
        <v>13</v>
      </c>
      <c r="I5" s="491" t="s">
        <v>129</v>
      </c>
      <c r="J5" s="508" t="s">
        <v>130</v>
      </c>
      <c r="K5" s="509"/>
      <c r="L5" s="560"/>
      <c r="M5" s="508" t="s">
        <v>94</v>
      </c>
      <c r="N5" s="509"/>
      <c r="O5" s="560"/>
    </row>
    <row r="6" spans="1:15" ht="20.100000000000001" customHeight="1">
      <c r="A6" s="510"/>
      <c r="B6" s="510"/>
      <c r="C6" s="510"/>
      <c r="D6" s="510"/>
      <c r="E6" s="510"/>
      <c r="F6" s="510"/>
      <c r="G6" s="510"/>
      <c r="H6" s="559"/>
      <c r="I6" s="510"/>
      <c r="J6" s="175" t="s">
        <v>131</v>
      </c>
      <c r="K6" s="175" t="s">
        <v>187</v>
      </c>
      <c r="L6" s="175" t="s">
        <v>132</v>
      </c>
      <c r="M6" s="175" t="s">
        <v>90</v>
      </c>
      <c r="N6" s="175" t="s">
        <v>188</v>
      </c>
      <c r="O6" s="175" t="s">
        <v>21</v>
      </c>
    </row>
    <row r="7" spans="1:15" s="89" customFormat="1" ht="15" customHeight="1">
      <c r="A7" s="88" t="s">
        <v>340</v>
      </c>
      <c r="B7" s="88" t="s">
        <v>339</v>
      </c>
      <c r="C7" s="88" t="s">
        <v>339</v>
      </c>
      <c r="D7" s="88" t="s">
        <v>341</v>
      </c>
      <c r="E7" s="88" t="s">
        <v>354</v>
      </c>
      <c r="F7" s="88" t="s">
        <v>355</v>
      </c>
      <c r="G7" s="88"/>
      <c r="H7" s="106" t="s">
        <v>363</v>
      </c>
      <c r="I7" s="88" t="s">
        <v>324</v>
      </c>
      <c r="J7" s="191">
        <v>80000</v>
      </c>
      <c r="K7" s="191">
        <v>40000</v>
      </c>
      <c r="L7" s="191">
        <v>35000</v>
      </c>
      <c r="M7" s="191">
        <v>372290</v>
      </c>
      <c r="N7" s="191">
        <v>260156</v>
      </c>
      <c r="O7" s="191">
        <v>260156</v>
      </c>
    </row>
    <row r="8" spans="1:15" ht="20.25" customHeight="1">
      <c r="A8" s="552" t="s">
        <v>337</v>
      </c>
      <c r="B8" s="553"/>
      <c r="C8" s="553"/>
      <c r="D8" s="553"/>
      <c r="E8" s="553"/>
      <c r="F8" s="553"/>
      <c r="G8" s="553"/>
      <c r="H8" s="553"/>
      <c r="I8" s="553"/>
      <c r="J8" s="553"/>
      <c r="K8" s="553"/>
      <c r="L8" s="553"/>
      <c r="M8" s="553"/>
      <c r="N8" s="553"/>
      <c r="O8" s="554"/>
    </row>
    <row r="9" spans="1:15" ht="20.25" customHeight="1">
      <c r="A9" s="561" t="s">
        <v>356</v>
      </c>
      <c r="B9" s="562"/>
      <c r="C9" s="562"/>
      <c r="D9" s="562"/>
      <c r="E9" s="562"/>
      <c r="F9" s="562"/>
      <c r="G9" s="562"/>
      <c r="H9" s="562"/>
      <c r="I9" s="562"/>
      <c r="J9" s="562"/>
      <c r="K9" s="562"/>
      <c r="L9" s="562"/>
      <c r="M9" s="562"/>
      <c r="N9" s="562"/>
      <c r="O9" s="563"/>
    </row>
    <row r="10" spans="1:15" ht="20.25" customHeight="1">
      <c r="A10" s="552" t="s">
        <v>338</v>
      </c>
      <c r="B10" s="553"/>
      <c r="C10" s="553"/>
      <c r="D10" s="553"/>
      <c r="E10" s="553"/>
      <c r="F10" s="553"/>
      <c r="G10" s="553"/>
      <c r="H10" s="553"/>
      <c r="I10" s="553"/>
      <c r="J10" s="553"/>
      <c r="K10" s="553"/>
      <c r="L10" s="553"/>
      <c r="M10" s="553"/>
      <c r="N10" s="553"/>
      <c r="O10" s="554"/>
    </row>
    <row r="11" spans="1:15" ht="47.25" customHeight="1">
      <c r="A11" s="555" t="s">
        <v>576</v>
      </c>
      <c r="B11" s="556"/>
      <c r="C11" s="556"/>
      <c r="D11" s="556"/>
      <c r="E11" s="556"/>
      <c r="F11" s="556"/>
      <c r="G11" s="556"/>
      <c r="H11" s="556"/>
      <c r="I11" s="556"/>
      <c r="J11" s="556"/>
      <c r="K11" s="556"/>
      <c r="L11" s="556"/>
      <c r="M11" s="556"/>
      <c r="N11" s="556"/>
      <c r="O11" s="557"/>
    </row>
    <row r="12" spans="1:15" ht="20.25" customHeight="1">
      <c r="A12" s="172" t="s">
        <v>577</v>
      </c>
      <c r="B12" s="173"/>
      <c r="C12" s="173"/>
      <c r="D12" s="173"/>
      <c r="E12" s="173"/>
      <c r="F12" s="173"/>
      <c r="G12" s="173"/>
      <c r="H12" s="173"/>
      <c r="I12" s="173"/>
      <c r="J12" s="173"/>
      <c r="K12" s="173"/>
      <c r="L12" s="173"/>
      <c r="M12" s="173"/>
      <c r="N12" s="173"/>
      <c r="O12" s="174"/>
    </row>
    <row r="13" spans="1:15" s="11" customFormat="1">
      <c r="A13" s="227" t="s">
        <v>530</v>
      </c>
      <c r="B13" s="228"/>
      <c r="C13" s="228"/>
      <c r="D13" s="228"/>
      <c r="E13" s="228"/>
      <c r="F13" s="228"/>
      <c r="G13" s="228"/>
      <c r="H13" s="228"/>
      <c r="I13" s="228"/>
      <c r="J13" s="228"/>
      <c r="K13" s="228"/>
      <c r="L13" s="228"/>
      <c r="M13" s="228"/>
      <c r="N13" s="228"/>
      <c r="O13" s="229"/>
    </row>
    <row r="14" spans="1:15" s="11" customFormat="1">
      <c r="A14" s="230"/>
      <c r="B14" s="231"/>
      <c r="C14" s="231"/>
      <c r="D14" s="231"/>
      <c r="E14" s="231"/>
      <c r="F14" s="231"/>
      <c r="G14" s="231"/>
      <c r="H14" s="231"/>
      <c r="I14" s="231"/>
      <c r="J14" s="231"/>
      <c r="K14" s="231"/>
      <c r="L14" s="231"/>
      <c r="M14" s="231"/>
      <c r="N14" s="231"/>
      <c r="O14" s="232"/>
    </row>
    <row r="15" spans="1:15" s="11" customFormat="1" ht="20.100000000000001" customHeight="1">
      <c r="A15" s="578" t="s">
        <v>84</v>
      </c>
      <c r="B15" s="578" t="s">
        <v>128</v>
      </c>
      <c r="C15" s="578" t="s">
        <v>44</v>
      </c>
      <c r="D15" s="578" t="s">
        <v>42</v>
      </c>
      <c r="E15" s="578" t="s">
        <v>43</v>
      </c>
      <c r="F15" s="578" t="s">
        <v>12</v>
      </c>
      <c r="G15" s="578" t="s">
        <v>75</v>
      </c>
      <c r="H15" s="580" t="s">
        <v>13</v>
      </c>
      <c r="I15" s="578" t="s">
        <v>129</v>
      </c>
      <c r="J15" s="582" t="s">
        <v>130</v>
      </c>
      <c r="K15" s="583"/>
      <c r="L15" s="584"/>
      <c r="M15" s="582" t="s">
        <v>94</v>
      </c>
      <c r="N15" s="583"/>
      <c r="O15" s="584"/>
    </row>
    <row r="16" spans="1:15" s="11" customFormat="1" ht="20.100000000000001" customHeight="1">
      <c r="A16" s="579"/>
      <c r="B16" s="579"/>
      <c r="C16" s="579"/>
      <c r="D16" s="579"/>
      <c r="E16" s="579"/>
      <c r="F16" s="579"/>
      <c r="G16" s="579"/>
      <c r="H16" s="581"/>
      <c r="I16" s="579"/>
      <c r="J16" s="259" t="s">
        <v>131</v>
      </c>
      <c r="K16" s="259" t="s">
        <v>187</v>
      </c>
      <c r="L16" s="259" t="s">
        <v>132</v>
      </c>
      <c r="M16" s="259" t="s">
        <v>90</v>
      </c>
      <c r="N16" s="259" t="s">
        <v>188</v>
      </c>
      <c r="O16" s="259" t="s">
        <v>21</v>
      </c>
    </row>
    <row r="17" spans="1:15" s="233" customFormat="1">
      <c r="A17" s="260" t="s">
        <v>340</v>
      </c>
      <c r="B17" s="260" t="s">
        <v>354</v>
      </c>
      <c r="C17" s="260" t="s">
        <v>340</v>
      </c>
      <c r="D17" s="260" t="s">
        <v>341</v>
      </c>
      <c r="E17" s="260" t="s">
        <v>341</v>
      </c>
      <c r="F17" s="260" t="s">
        <v>357</v>
      </c>
      <c r="G17" s="260"/>
      <c r="H17" s="261" t="s">
        <v>361</v>
      </c>
      <c r="I17" s="260" t="s">
        <v>325</v>
      </c>
      <c r="J17" s="262">
        <v>500</v>
      </c>
      <c r="K17" s="262">
        <v>250</v>
      </c>
      <c r="L17" s="262">
        <v>1352</v>
      </c>
      <c r="M17" s="262">
        <v>45358478</v>
      </c>
      <c r="N17" s="262">
        <v>18501269.060000002</v>
      </c>
      <c r="O17" s="262">
        <v>17752602.690000001</v>
      </c>
    </row>
    <row r="18" spans="1:15" s="11" customFormat="1" ht="20.25" customHeight="1">
      <c r="A18" s="575" t="s">
        <v>337</v>
      </c>
      <c r="B18" s="576"/>
      <c r="C18" s="576"/>
      <c r="D18" s="576"/>
      <c r="E18" s="576"/>
      <c r="F18" s="576"/>
      <c r="G18" s="576"/>
      <c r="H18" s="576"/>
      <c r="I18" s="576"/>
      <c r="J18" s="576"/>
      <c r="K18" s="576"/>
      <c r="L18" s="576"/>
      <c r="M18" s="576"/>
      <c r="N18" s="576"/>
      <c r="O18" s="577"/>
    </row>
    <row r="19" spans="1:15" s="11" customFormat="1" ht="33.75" customHeight="1">
      <c r="A19" s="585" t="s">
        <v>358</v>
      </c>
      <c r="B19" s="586"/>
      <c r="C19" s="586"/>
      <c r="D19" s="586"/>
      <c r="E19" s="586"/>
      <c r="F19" s="586"/>
      <c r="G19" s="586"/>
      <c r="H19" s="586"/>
      <c r="I19" s="586"/>
      <c r="J19" s="586"/>
      <c r="K19" s="586"/>
      <c r="L19" s="586"/>
      <c r="M19" s="586"/>
      <c r="N19" s="586"/>
      <c r="O19" s="587"/>
    </row>
    <row r="20" spans="1:15" s="11" customFormat="1" ht="20.25" customHeight="1">
      <c r="A20" s="575" t="s">
        <v>338</v>
      </c>
      <c r="B20" s="576"/>
      <c r="C20" s="576"/>
      <c r="D20" s="576"/>
      <c r="E20" s="576"/>
      <c r="F20" s="576"/>
      <c r="G20" s="576"/>
      <c r="H20" s="576"/>
      <c r="I20" s="576"/>
      <c r="J20" s="576"/>
      <c r="K20" s="576"/>
      <c r="L20" s="576"/>
      <c r="M20" s="576"/>
      <c r="N20" s="576"/>
      <c r="O20" s="577"/>
    </row>
    <row r="21" spans="1:15" s="234" customFormat="1" ht="60.75" customHeight="1">
      <c r="A21" s="585" t="s">
        <v>535</v>
      </c>
      <c r="B21" s="586"/>
      <c r="C21" s="586"/>
      <c r="D21" s="586"/>
      <c r="E21" s="586"/>
      <c r="F21" s="586"/>
      <c r="G21" s="586"/>
      <c r="H21" s="586"/>
      <c r="I21" s="586"/>
      <c r="J21" s="586"/>
      <c r="K21" s="586"/>
      <c r="L21" s="586"/>
      <c r="M21" s="586"/>
      <c r="N21" s="586"/>
      <c r="O21" s="587"/>
    </row>
    <row r="22" spans="1:15" s="200" customFormat="1" ht="33.75" customHeight="1">
      <c r="A22" s="555" t="s">
        <v>1219</v>
      </c>
      <c r="B22" s="556"/>
      <c r="C22" s="556"/>
      <c r="D22" s="556"/>
      <c r="E22" s="556"/>
      <c r="F22" s="556"/>
      <c r="G22" s="556"/>
      <c r="H22" s="556"/>
      <c r="I22" s="556"/>
      <c r="J22" s="556"/>
      <c r="K22" s="556"/>
      <c r="L22" s="556"/>
      <c r="M22" s="556"/>
      <c r="N22" s="556"/>
      <c r="O22" s="557"/>
    </row>
    <row r="23" spans="1:15">
      <c r="A23" s="263"/>
      <c r="B23" s="173"/>
      <c r="C23" s="173"/>
      <c r="D23" s="173"/>
      <c r="E23" s="173"/>
      <c r="F23" s="173"/>
      <c r="G23" s="173"/>
      <c r="H23" s="173"/>
      <c r="I23" s="173"/>
      <c r="J23" s="173"/>
      <c r="K23" s="173"/>
      <c r="L23" s="173"/>
      <c r="M23" s="173"/>
      <c r="N23" s="173"/>
      <c r="O23" s="174"/>
    </row>
    <row r="24" spans="1:15">
      <c r="A24" s="172"/>
      <c r="B24" s="173"/>
      <c r="C24" s="173"/>
      <c r="D24" s="173"/>
      <c r="E24" s="173"/>
      <c r="F24" s="173"/>
      <c r="G24" s="173"/>
      <c r="H24" s="173"/>
      <c r="I24" s="173"/>
      <c r="J24" s="173"/>
      <c r="K24" s="173"/>
      <c r="L24" s="173"/>
      <c r="M24" s="173"/>
      <c r="N24" s="173"/>
      <c r="O24" s="174"/>
    </row>
    <row r="25" spans="1:15" ht="20.100000000000001" customHeight="1">
      <c r="A25" s="491" t="s">
        <v>84</v>
      </c>
      <c r="B25" s="491" t="s">
        <v>128</v>
      </c>
      <c r="C25" s="491" t="s">
        <v>44</v>
      </c>
      <c r="D25" s="491" t="s">
        <v>42</v>
      </c>
      <c r="E25" s="491" t="s">
        <v>43</v>
      </c>
      <c r="F25" s="491" t="s">
        <v>12</v>
      </c>
      <c r="G25" s="491" t="s">
        <v>75</v>
      </c>
      <c r="H25" s="558" t="s">
        <v>13</v>
      </c>
      <c r="I25" s="491" t="s">
        <v>129</v>
      </c>
      <c r="J25" s="508" t="s">
        <v>130</v>
      </c>
      <c r="K25" s="509"/>
      <c r="L25" s="560"/>
      <c r="M25" s="508" t="s">
        <v>94</v>
      </c>
      <c r="N25" s="509"/>
      <c r="O25" s="560"/>
    </row>
    <row r="26" spans="1:15" ht="20.100000000000001" customHeight="1">
      <c r="A26" s="510"/>
      <c r="B26" s="510"/>
      <c r="C26" s="510"/>
      <c r="D26" s="510"/>
      <c r="E26" s="510"/>
      <c r="F26" s="510"/>
      <c r="G26" s="510"/>
      <c r="H26" s="559"/>
      <c r="I26" s="510"/>
      <c r="J26" s="175" t="s">
        <v>131</v>
      </c>
      <c r="K26" s="175" t="s">
        <v>187</v>
      </c>
      <c r="L26" s="175" t="s">
        <v>132</v>
      </c>
      <c r="M26" s="175" t="s">
        <v>90</v>
      </c>
      <c r="N26" s="175" t="s">
        <v>188</v>
      </c>
      <c r="O26" s="175" t="s">
        <v>21</v>
      </c>
    </row>
    <row r="27" spans="1:15" s="89" customFormat="1" ht="15" customHeight="1">
      <c r="A27" s="93" t="s">
        <v>340</v>
      </c>
      <c r="B27" s="93" t="s">
        <v>349</v>
      </c>
      <c r="C27" s="93" t="s">
        <v>340</v>
      </c>
      <c r="D27" s="93" t="s">
        <v>359</v>
      </c>
      <c r="E27" s="93" t="s">
        <v>340</v>
      </c>
      <c r="F27" s="93" t="s">
        <v>343</v>
      </c>
      <c r="G27" s="93"/>
      <c r="H27" s="106" t="s">
        <v>360</v>
      </c>
      <c r="I27" s="93" t="s">
        <v>326</v>
      </c>
      <c r="J27" s="192">
        <v>920</v>
      </c>
      <c r="K27" s="192">
        <v>460</v>
      </c>
      <c r="L27" s="192">
        <v>541</v>
      </c>
      <c r="M27" s="192">
        <v>3823522</v>
      </c>
      <c r="N27" s="192">
        <v>2334267.37</v>
      </c>
      <c r="O27" s="192">
        <v>2333999.0300000003</v>
      </c>
    </row>
    <row r="28" spans="1:15" ht="20.25" customHeight="1">
      <c r="A28" s="552" t="s">
        <v>337</v>
      </c>
      <c r="B28" s="553"/>
      <c r="C28" s="553"/>
      <c r="D28" s="553"/>
      <c r="E28" s="553"/>
      <c r="F28" s="553"/>
      <c r="G28" s="553"/>
      <c r="H28" s="553"/>
      <c r="I28" s="553"/>
      <c r="J28" s="553"/>
      <c r="K28" s="553"/>
      <c r="L28" s="553"/>
      <c r="M28" s="553"/>
      <c r="N28" s="553"/>
      <c r="O28" s="554"/>
    </row>
    <row r="29" spans="1:15" ht="20.25" customHeight="1">
      <c r="A29" s="561" t="s">
        <v>362</v>
      </c>
      <c r="B29" s="562"/>
      <c r="C29" s="562"/>
      <c r="D29" s="562"/>
      <c r="E29" s="562"/>
      <c r="F29" s="562"/>
      <c r="G29" s="562"/>
      <c r="H29" s="562"/>
      <c r="I29" s="562"/>
      <c r="J29" s="562"/>
      <c r="K29" s="562"/>
      <c r="L29" s="562"/>
      <c r="M29" s="562"/>
      <c r="N29" s="562"/>
      <c r="O29" s="563"/>
    </row>
    <row r="30" spans="1:15" ht="20.25" customHeight="1">
      <c r="A30" s="552" t="s">
        <v>338</v>
      </c>
      <c r="B30" s="553"/>
      <c r="C30" s="553"/>
      <c r="D30" s="553"/>
      <c r="E30" s="553"/>
      <c r="F30" s="553"/>
      <c r="G30" s="553"/>
      <c r="H30" s="553"/>
      <c r="I30" s="553"/>
      <c r="J30" s="553"/>
      <c r="K30" s="553"/>
      <c r="L30" s="553"/>
      <c r="M30" s="553"/>
      <c r="N30" s="553"/>
      <c r="O30" s="554"/>
    </row>
    <row r="31" spans="1:15" ht="33.75" customHeight="1">
      <c r="A31" s="555" t="s">
        <v>516</v>
      </c>
      <c r="B31" s="556"/>
      <c r="C31" s="556"/>
      <c r="D31" s="556"/>
      <c r="E31" s="556"/>
      <c r="F31" s="556"/>
      <c r="G31" s="556"/>
      <c r="H31" s="556"/>
      <c r="I31" s="556"/>
      <c r="J31" s="556"/>
      <c r="K31" s="556"/>
      <c r="L31" s="556"/>
      <c r="M31" s="556"/>
      <c r="N31" s="556"/>
      <c r="O31" s="557"/>
    </row>
    <row r="32" spans="1:15" ht="47.25" customHeight="1">
      <c r="A32" s="555" t="s">
        <v>517</v>
      </c>
      <c r="B32" s="556"/>
      <c r="C32" s="556"/>
      <c r="D32" s="556"/>
      <c r="E32" s="556"/>
      <c r="F32" s="556"/>
      <c r="G32" s="556"/>
      <c r="H32" s="556"/>
      <c r="I32" s="556"/>
      <c r="J32" s="556"/>
      <c r="K32" s="556"/>
      <c r="L32" s="556"/>
      <c r="M32" s="556"/>
      <c r="N32" s="556"/>
      <c r="O32" s="557"/>
    </row>
    <row r="33" spans="1:15" ht="20.25" customHeight="1">
      <c r="A33" s="172" t="s">
        <v>518</v>
      </c>
      <c r="B33" s="173"/>
      <c r="C33" s="173"/>
      <c r="D33" s="173"/>
      <c r="E33" s="173"/>
      <c r="F33" s="173"/>
      <c r="G33" s="173"/>
      <c r="H33" s="173"/>
      <c r="I33" s="173"/>
      <c r="J33" s="173"/>
      <c r="K33" s="173"/>
      <c r="L33" s="173"/>
      <c r="M33" s="173"/>
      <c r="N33" s="173"/>
      <c r="O33" s="174"/>
    </row>
    <row r="34" spans="1:15">
      <c r="A34" s="552" t="s">
        <v>519</v>
      </c>
      <c r="B34" s="553"/>
      <c r="C34" s="553"/>
      <c r="D34" s="553"/>
      <c r="E34" s="553"/>
      <c r="F34" s="553"/>
      <c r="G34" s="553"/>
      <c r="H34" s="553"/>
      <c r="I34" s="553"/>
      <c r="J34" s="553"/>
      <c r="K34" s="553"/>
      <c r="L34" s="553"/>
      <c r="M34" s="553"/>
      <c r="N34" s="553"/>
      <c r="O34" s="554"/>
    </row>
    <row r="35" spans="1:15">
      <c r="A35" s="572"/>
      <c r="B35" s="573"/>
      <c r="C35" s="573"/>
      <c r="D35" s="573"/>
      <c r="E35" s="573"/>
      <c r="F35" s="573"/>
      <c r="G35" s="573"/>
      <c r="H35" s="573"/>
      <c r="I35" s="573"/>
      <c r="J35" s="573"/>
      <c r="K35" s="573"/>
      <c r="L35" s="573"/>
      <c r="M35" s="573"/>
      <c r="N35" s="573"/>
      <c r="O35" s="574"/>
    </row>
    <row r="37" spans="1:15">
      <c r="M37" s="198"/>
      <c r="N37" s="198"/>
      <c r="O37" s="198"/>
    </row>
  </sheetData>
  <mergeCells count="52">
    <mergeCell ref="A9:O9"/>
    <mergeCell ref="M15:O15"/>
    <mergeCell ref="A25:A26"/>
    <mergeCell ref="B25:B26"/>
    <mergeCell ref="C25:C26"/>
    <mergeCell ref="D25:D26"/>
    <mergeCell ref="E25:E26"/>
    <mergeCell ref="F25:F26"/>
    <mergeCell ref="G25:G26"/>
    <mergeCell ref="H25:H26"/>
    <mergeCell ref="I25:I26"/>
    <mergeCell ref="A19:O19"/>
    <mergeCell ref="C15:C16"/>
    <mergeCell ref="E15:E16"/>
    <mergeCell ref="A11:O11"/>
    <mergeCell ref="A21:O21"/>
    <mergeCell ref="A28:O28"/>
    <mergeCell ref="J25:L25"/>
    <mergeCell ref="M25:O25"/>
    <mergeCell ref="A34:O34"/>
    <mergeCell ref="A22:O22"/>
    <mergeCell ref="A35:O35"/>
    <mergeCell ref="A29:O29"/>
    <mergeCell ref="A31:O31"/>
    <mergeCell ref="A32:O32"/>
    <mergeCell ref="A30:O30"/>
    <mergeCell ref="A10:O10"/>
    <mergeCell ref="A18:O18"/>
    <mergeCell ref="A20:O20"/>
    <mergeCell ref="G15:G16"/>
    <mergeCell ref="H15:H16"/>
    <mergeCell ref="I15:I16"/>
    <mergeCell ref="J15:L15"/>
    <mergeCell ref="A15:A16"/>
    <mergeCell ref="B15:B16"/>
    <mergeCell ref="D15:D16"/>
    <mergeCell ref="F15:F16"/>
    <mergeCell ref="A8:O8"/>
    <mergeCell ref="A1:O1"/>
    <mergeCell ref="A3:O3"/>
    <mergeCell ref="A4:O4"/>
    <mergeCell ref="A5:A6"/>
    <mergeCell ref="B5:B6"/>
    <mergeCell ref="C5:C6"/>
    <mergeCell ref="D5:D6"/>
    <mergeCell ref="E5:E6"/>
    <mergeCell ref="F5:F6"/>
    <mergeCell ref="G5:G6"/>
    <mergeCell ref="H5:H6"/>
    <mergeCell ref="I5:I6"/>
    <mergeCell ref="J5:L5"/>
    <mergeCell ref="M5:O5"/>
  </mergeCells>
  <printOptions horizontalCentered="1"/>
  <pageMargins left="0.39370078740157483" right="0.39370078740157483" top="1.3779527559055118" bottom="0.47244094488188981" header="0.39370078740157483" footer="0.19685039370078741"/>
  <pageSetup scale="51"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3"/>
  <sheetViews>
    <sheetView showGridLines="0" view="pageLayout" topLeftCell="A169" zoomScale="80" zoomScaleNormal="130" zoomScaleSheetLayoutView="115" zoomScalePageLayoutView="80" workbookViewId="0">
      <selection activeCell="O190" sqref="A190:O191"/>
    </sheetView>
  </sheetViews>
  <sheetFormatPr baseColWidth="10" defaultColWidth="11.42578125" defaultRowHeight="13.5"/>
  <cols>
    <col min="1" max="4" width="5" style="1" customWidth="1"/>
    <col min="5" max="5" width="6.42578125" style="1" customWidth="1"/>
    <col min="6" max="7" width="6.85546875" style="1" customWidth="1"/>
    <col min="8" max="8" width="71.85546875" style="1" customWidth="1"/>
    <col min="9" max="9" width="19" style="1" customWidth="1"/>
    <col min="10" max="15" width="21.5703125" style="1" customWidth="1"/>
    <col min="16" max="16" width="2.85546875" style="1" customWidth="1"/>
    <col min="17" max="16384" width="11.42578125" style="1"/>
  </cols>
  <sheetData>
    <row r="1" spans="1:15" ht="35.1" customHeight="1">
      <c r="A1" s="493" t="s">
        <v>127</v>
      </c>
      <c r="B1" s="494"/>
      <c r="C1" s="494"/>
      <c r="D1" s="494"/>
      <c r="E1" s="494"/>
      <c r="F1" s="494"/>
      <c r="G1" s="494"/>
      <c r="H1" s="494"/>
      <c r="I1" s="494"/>
      <c r="J1" s="494"/>
      <c r="K1" s="494"/>
      <c r="L1" s="494"/>
      <c r="M1" s="494"/>
      <c r="N1" s="494"/>
      <c r="O1" s="495"/>
    </row>
    <row r="2" spans="1:15" ht="8.1" customHeight="1">
      <c r="A2" s="105"/>
      <c r="B2" s="105"/>
      <c r="C2" s="105"/>
      <c r="D2" s="105"/>
      <c r="E2" s="105"/>
      <c r="F2" s="105"/>
      <c r="G2" s="105"/>
      <c r="H2" s="105"/>
      <c r="I2" s="105"/>
      <c r="J2" s="105"/>
      <c r="K2" s="105"/>
      <c r="L2" s="105"/>
      <c r="M2" s="105"/>
      <c r="N2" s="105"/>
      <c r="O2" s="105"/>
    </row>
    <row r="3" spans="1:15" ht="20.100000000000001" customHeight="1">
      <c r="A3" s="567" t="str">
        <f>Caratula!A13</f>
        <v>Unidad Responsable del Gasto: 02CD02 DELEGACIÓN AZCAPOTZALCO.</v>
      </c>
      <c r="B3" s="568"/>
      <c r="C3" s="568"/>
      <c r="D3" s="568"/>
      <c r="E3" s="568"/>
      <c r="F3" s="568"/>
      <c r="G3" s="568"/>
      <c r="H3" s="568"/>
      <c r="I3" s="568"/>
      <c r="J3" s="568"/>
      <c r="K3" s="568"/>
      <c r="L3" s="568"/>
      <c r="M3" s="568"/>
      <c r="N3" s="568"/>
      <c r="O3" s="569"/>
    </row>
    <row r="4" spans="1:15" ht="19.350000000000001" customHeight="1">
      <c r="A4" s="567" t="str">
        <f>Caratula!A24</f>
        <v>Período: Enero-Junio 2018.</v>
      </c>
      <c r="B4" s="568"/>
      <c r="C4" s="568"/>
      <c r="D4" s="568"/>
      <c r="E4" s="568"/>
      <c r="F4" s="568"/>
      <c r="G4" s="568"/>
      <c r="H4" s="568"/>
      <c r="I4" s="568"/>
      <c r="J4" s="568"/>
      <c r="K4" s="568"/>
      <c r="L4" s="568"/>
      <c r="M4" s="568"/>
      <c r="N4" s="568"/>
      <c r="O4" s="569"/>
    </row>
    <row r="5" spans="1:15" ht="20.100000000000001" customHeight="1">
      <c r="A5" s="491" t="s">
        <v>84</v>
      </c>
      <c r="B5" s="491" t="s">
        <v>128</v>
      </c>
      <c r="C5" s="491" t="s">
        <v>44</v>
      </c>
      <c r="D5" s="491" t="s">
        <v>42</v>
      </c>
      <c r="E5" s="491" t="s">
        <v>43</v>
      </c>
      <c r="F5" s="491" t="s">
        <v>12</v>
      </c>
      <c r="G5" s="491" t="s">
        <v>75</v>
      </c>
      <c r="H5" s="558" t="s">
        <v>13</v>
      </c>
      <c r="I5" s="491" t="s">
        <v>129</v>
      </c>
      <c r="J5" s="508" t="s">
        <v>130</v>
      </c>
      <c r="K5" s="509"/>
      <c r="L5" s="560"/>
      <c r="M5" s="508" t="s">
        <v>94</v>
      </c>
      <c r="N5" s="509"/>
      <c r="O5" s="560"/>
    </row>
    <row r="6" spans="1:15" ht="20.100000000000001" customHeight="1">
      <c r="A6" s="510"/>
      <c r="B6" s="510"/>
      <c r="C6" s="510"/>
      <c r="D6" s="510"/>
      <c r="E6" s="510"/>
      <c r="F6" s="510"/>
      <c r="G6" s="510"/>
      <c r="H6" s="559"/>
      <c r="I6" s="510"/>
      <c r="J6" s="175" t="s">
        <v>131</v>
      </c>
      <c r="K6" s="175" t="s">
        <v>187</v>
      </c>
      <c r="L6" s="175" t="s">
        <v>132</v>
      </c>
      <c r="M6" s="175" t="s">
        <v>90</v>
      </c>
      <c r="N6" s="175" t="s">
        <v>188</v>
      </c>
      <c r="O6" s="175" t="s">
        <v>21</v>
      </c>
    </row>
    <row r="7" spans="1:15" s="89" customFormat="1" ht="15" customHeight="1">
      <c r="A7" s="88" t="s">
        <v>379</v>
      </c>
      <c r="B7" s="88" t="s">
        <v>342</v>
      </c>
      <c r="C7" s="88" t="s">
        <v>339</v>
      </c>
      <c r="D7" s="88" t="s">
        <v>341</v>
      </c>
      <c r="E7" s="88" t="s">
        <v>341</v>
      </c>
      <c r="F7" s="88" t="s">
        <v>345</v>
      </c>
      <c r="G7" s="88"/>
      <c r="H7" s="106" t="s">
        <v>451</v>
      </c>
      <c r="I7" s="88" t="s">
        <v>327</v>
      </c>
      <c r="J7" s="191">
        <v>200000</v>
      </c>
      <c r="K7" s="191">
        <v>123972</v>
      </c>
      <c r="L7" s="191">
        <v>130066</v>
      </c>
      <c r="M7" s="191">
        <v>186408113</v>
      </c>
      <c r="N7" s="191">
        <v>90937649.520000011</v>
      </c>
      <c r="O7" s="191">
        <v>90937649.520000011</v>
      </c>
    </row>
    <row r="8" spans="1:15" ht="20.25" customHeight="1">
      <c r="A8" s="552" t="s">
        <v>337</v>
      </c>
      <c r="B8" s="553"/>
      <c r="C8" s="553"/>
      <c r="D8" s="553"/>
      <c r="E8" s="553"/>
      <c r="F8" s="553"/>
      <c r="G8" s="553"/>
      <c r="H8" s="553"/>
      <c r="I8" s="553"/>
      <c r="J8" s="553"/>
      <c r="K8" s="553"/>
      <c r="L8" s="553"/>
      <c r="M8" s="553"/>
      <c r="N8" s="553"/>
      <c r="O8" s="554"/>
    </row>
    <row r="9" spans="1:15" ht="20.25" customHeight="1">
      <c r="A9" s="561" t="s">
        <v>452</v>
      </c>
      <c r="B9" s="562"/>
      <c r="C9" s="562"/>
      <c r="D9" s="562"/>
      <c r="E9" s="562"/>
      <c r="F9" s="562"/>
      <c r="G9" s="562"/>
      <c r="H9" s="562"/>
      <c r="I9" s="562"/>
      <c r="J9" s="562"/>
      <c r="K9" s="562"/>
      <c r="L9" s="562"/>
      <c r="M9" s="562"/>
      <c r="N9" s="562"/>
      <c r="O9" s="563"/>
    </row>
    <row r="10" spans="1:15" ht="20.25" customHeight="1">
      <c r="A10" s="552" t="s">
        <v>338</v>
      </c>
      <c r="B10" s="553"/>
      <c r="C10" s="553"/>
      <c r="D10" s="553"/>
      <c r="E10" s="553"/>
      <c r="F10" s="553"/>
      <c r="G10" s="553"/>
      <c r="H10" s="553"/>
      <c r="I10" s="553"/>
      <c r="J10" s="553"/>
      <c r="K10" s="553"/>
      <c r="L10" s="553"/>
      <c r="M10" s="553"/>
      <c r="N10" s="553"/>
      <c r="O10" s="554"/>
    </row>
    <row r="11" spans="1:15" ht="47.25" customHeight="1">
      <c r="A11" s="555" t="s">
        <v>522</v>
      </c>
      <c r="B11" s="556"/>
      <c r="C11" s="556"/>
      <c r="D11" s="556"/>
      <c r="E11" s="556"/>
      <c r="F11" s="556"/>
      <c r="G11" s="556"/>
      <c r="H11" s="556"/>
      <c r="I11" s="556"/>
      <c r="J11" s="556"/>
      <c r="K11" s="556"/>
      <c r="L11" s="556"/>
      <c r="M11" s="556"/>
      <c r="N11" s="556"/>
      <c r="O11" s="557"/>
    </row>
    <row r="12" spans="1:15" ht="20.25" customHeight="1">
      <c r="A12" s="172" t="s">
        <v>523</v>
      </c>
      <c r="B12" s="173"/>
      <c r="C12" s="173"/>
      <c r="D12" s="173"/>
      <c r="E12" s="173"/>
      <c r="F12" s="173"/>
      <c r="G12" s="173"/>
      <c r="H12" s="173"/>
      <c r="I12" s="173"/>
      <c r="J12" s="173"/>
      <c r="K12" s="173"/>
      <c r="L12" s="173"/>
      <c r="M12" s="173"/>
      <c r="N12" s="173"/>
      <c r="O12" s="174"/>
    </row>
    <row r="13" spans="1:15">
      <c r="A13" s="172" t="s">
        <v>524</v>
      </c>
      <c r="B13" s="173"/>
      <c r="C13" s="173"/>
      <c r="D13" s="173"/>
      <c r="E13" s="173"/>
      <c r="F13" s="173"/>
      <c r="G13" s="173"/>
      <c r="H13" s="173"/>
      <c r="I13" s="173"/>
      <c r="J13" s="173"/>
      <c r="K13" s="173"/>
      <c r="L13" s="173"/>
      <c r="M13" s="173"/>
      <c r="N13" s="173"/>
      <c r="O13" s="174"/>
    </row>
    <row r="14" spans="1:15">
      <c r="A14" s="90"/>
      <c r="B14" s="91"/>
      <c r="C14" s="91"/>
      <c r="D14" s="91"/>
      <c r="E14" s="91"/>
      <c r="F14" s="91"/>
      <c r="G14" s="91"/>
      <c r="H14" s="91"/>
      <c r="I14" s="91"/>
      <c r="J14" s="91"/>
      <c r="K14" s="91"/>
      <c r="L14" s="91"/>
      <c r="M14" s="91"/>
      <c r="N14" s="91"/>
      <c r="O14" s="92"/>
    </row>
    <row r="15" spans="1:15" ht="20.100000000000001" customHeight="1">
      <c r="A15" s="491" t="s">
        <v>84</v>
      </c>
      <c r="B15" s="491" t="s">
        <v>128</v>
      </c>
      <c r="C15" s="491" t="s">
        <v>44</v>
      </c>
      <c r="D15" s="491" t="s">
        <v>42</v>
      </c>
      <c r="E15" s="491" t="s">
        <v>43</v>
      </c>
      <c r="F15" s="491" t="s">
        <v>12</v>
      </c>
      <c r="G15" s="491" t="s">
        <v>75</v>
      </c>
      <c r="H15" s="558" t="s">
        <v>13</v>
      </c>
      <c r="I15" s="491" t="s">
        <v>129</v>
      </c>
      <c r="J15" s="508" t="s">
        <v>130</v>
      </c>
      <c r="K15" s="509"/>
      <c r="L15" s="560"/>
      <c r="M15" s="508" t="s">
        <v>94</v>
      </c>
      <c r="N15" s="509"/>
      <c r="O15" s="560"/>
    </row>
    <row r="16" spans="1:15" ht="20.100000000000001" customHeight="1">
      <c r="A16" s="510"/>
      <c r="B16" s="510"/>
      <c r="C16" s="510"/>
      <c r="D16" s="510"/>
      <c r="E16" s="510"/>
      <c r="F16" s="510"/>
      <c r="G16" s="510"/>
      <c r="H16" s="559"/>
      <c r="I16" s="510"/>
      <c r="J16" s="176" t="s">
        <v>131</v>
      </c>
      <c r="K16" s="176" t="s">
        <v>187</v>
      </c>
      <c r="L16" s="176" t="s">
        <v>132</v>
      </c>
      <c r="M16" s="176" t="s">
        <v>90</v>
      </c>
      <c r="N16" s="176" t="s">
        <v>188</v>
      </c>
      <c r="O16" s="176" t="s">
        <v>21</v>
      </c>
    </row>
    <row r="17" spans="1:15" s="89" customFormat="1">
      <c r="A17" s="93" t="s">
        <v>379</v>
      </c>
      <c r="B17" s="93" t="s">
        <v>354</v>
      </c>
      <c r="C17" s="93" t="s">
        <v>339</v>
      </c>
      <c r="D17" s="93" t="s">
        <v>341</v>
      </c>
      <c r="E17" s="93" t="s">
        <v>340</v>
      </c>
      <c r="F17" s="93" t="s">
        <v>453</v>
      </c>
      <c r="G17" s="93"/>
      <c r="H17" s="106" t="s">
        <v>454</v>
      </c>
      <c r="I17" s="93" t="s">
        <v>328</v>
      </c>
      <c r="J17" s="192">
        <v>162</v>
      </c>
      <c r="K17" s="192">
        <v>85.52</v>
      </c>
      <c r="L17" s="192">
        <v>20</v>
      </c>
      <c r="M17" s="192">
        <v>20955479</v>
      </c>
      <c r="N17" s="192">
        <v>8841179.0399999991</v>
      </c>
      <c r="O17" s="192">
        <v>5841179.0399999991</v>
      </c>
    </row>
    <row r="18" spans="1:15" ht="20.25" customHeight="1">
      <c r="A18" s="552" t="s">
        <v>337</v>
      </c>
      <c r="B18" s="553"/>
      <c r="C18" s="553"/>
      <c r="D18" s="553"/>
      <c r="E18" s="553"/>
      <c r="F18" s="553"/>
      <c r="G18" s="553"/>
      <c r="H18" s="553"/>
      <c r="I18" s="553"/>
      <c r="J18" s="553"/>
      <c r="K18" s="553"/>
      <c r="L18" s="553"/>
      <c r="M18" s="553"/>
      <c r="N18" s="553"/>
      <c r="O18" s="554"/>
    </row>
    <row r="19" spans="1:15" ht="20.25" customHeight="1">
      <c r="A19" s="561" t="s">
        <v>394</v>
      </c>
      <c r="B19" s="562"/>
      <c r="C19" s="562"/>
      <c r="D19" s="562"/>
      <c r="E19" s="562"/>
      <c r="F19" s="562"/>
      <c r="G19" s="562"/>
      <c r="H19" s="562"/>
      <c r="I19" s="562"/>
      <c r="J19" s="562"/>
      <c r="K19" s="562"/>
      <c r="L19" s="562"/>
      <c r="M19" s="562"/>
      <c r="N19" s="562"/>
      <c r="O19" s="563"/>
    </row>
    <row r="20" spans="1:15" ht="20.25" customHeight="1">
      <c r="A20" s="552" t="s">
        <v>338</v>
      </c>
      <c r="B20" s="553"/>
      <c r="C20" s="553"/>
      <c r="D20" s="553"/>
      <c r="E20" s="553"/>
      <c r="F20" s="553"/>
      <c r="G20" s="553"/>
      <c r="H20" s="553"/>
      <c r="I20" s="553"/>
      <c r="J20" s="553"/>
      <c r="K20" s="553"/>
      <c r="L20" s="553"/>
      <c r="M20" s="553"/>
      <c r="N20" s="553"/>
      <c r="O20" s="554"/>
    </row>
    <row r="21" spans="1:15">
      <c r="A21" s="172" t="s">
        <v>882</v>
      </c>
      <c r="B21" s="173"/>
      <c r="C21" s="173"/>
      <c r="D21" s="173"/>
      <c r="E21" s="173"/>
      <c r="F21" s="173"/>
      <c r="G21" s="173"/>
      <c r="H21" s="173"/>
      <c r="I21" s="173"/>
      <c r="J21" s="173"/>
      <c r="K21" s="173"/>
      <c r="L21" s="173"/>
      <c r="M21" s="173"/>
      <c r="N21" s="173"/>
      <c r="O21" s="174"/>
    </row>
    <row r="22" spans="1:15" ht="108.75" customHeight="1">
      <c r="A22" s="555" t="s">
        <v>883</v>
      </c>
      <c r="B22" s="556"/>
      <c r="C22" s="556"/>
      <c r="D22" s="556"/>
      <c r="E22" s="556"/>
      <c r="F22" s="556"/>
      <c r="G22" s="556"/>
      <c r="H22" s="556"/>
      <c r="I22" s="556"/>
      <c r="J22" s="556"/>
      <c r="K22" s="556"/>
      <c r="L22" s="556"/>
      <c r="M22" s="556"/>
      <c r="N22" s="556"/>
      <c r="O22" s="557"/>
    </row>
    <row r="23" spans="1:15" ht="19.5" customHeight="1">
      <c r="A23" s="217" t="s">
        <v>912</v>
      </c>
      <c r="B23" s="213"/>
      <c r="C23" s="213"/>
      <c r="D23" s="213"/>
      <c r="E23" s="213"/>
      <c r="F23" s="213"/>
      <c r="G23" s="213"/>
      <c r="H23" s="213"/>
      <c r="I23" s="213"/>
      <c r="J23" s="213"/>
      <c r="K23" s="213"/>
      <c r="L23" s="213"/>
      <c r="M23" s="213"/>
      <c r="N23" s="213"/>
      <c r="O23" s="214"/>
    </row>
    <row r="24" spans="1:15" ht="22.5" customHeight="1">
      <c r="A24" s="172" t="s">
        <v>884</v>
      </c>
      <c r="B24" s="173"/>
      <c r="C24" s="173"/>
      <c r="D24" s="173"/>
      <c r="E24" s="173"/>
      <c r="F24" s="173"/>
      <c r="G24" s="173"/>
      <c r="H24" s="173"/>
      <c r="I24" s="173"/>
      <c r="J24" s="173"/>
      <c r="K24" s="173"/>
      <c r="L24" s="173"/>
      <c r="M24" s="173"/>
      <c r="N24" s="173"/>
      <c r="O24" s="174"/>
    </row>
    <row r="25" spans="1:15">
      <c r="A25" s="561" t="s">
        <v>885</v>
      </c>
      <c r="B25" s="562"/>
      <c r="C25" s="562"/>
      <c r="D25" s="562"/>
      <c r="E25" s="562"/>
      <c r="F25" s="562"/>
      <c r="G25" s="215"/>
      <c r="H25" s="215" t="s">
        <v>897</v>
      </c>
      <c r="I25" s="215" t="s">
        <v>903</v>
      </c>
      <c r="J25" s="215"/>
      <c r="K25" s="215"/>
      <c r="L25" s="215"/>
      <c r="M25" s="215"/>
      <c r="N25" s="215"/>
      <c r="O25" s="216"/>
    </row>
    <row r="26" spans="1:15">
      <c r="A26" s="552" t="s">
        <v>886</v>
      </c>
      <c r="B26" s="553"/>
      <c r="C26" s="553"/>
      <c r="D26" s="553"/>
      <c r="E26" s="553"/>
      <c r="F26" s="553"/>
      <c r="G26" s="215"/>
      <c r="H26" s="215" t="s">
        <v>898</v>
      </c>
      <c r="I26" s="215" t="s">
        <v>904</v>
      </c>
      <c r="J26" s="215"/>
      <c r="K26" s="215"/>
      <c r="L26" s="215"/>
      <c r="M26" s="215"/>
      <c r="N26" s="215"/>
      <c r="O26" s="216"/>
    </row>
    <row r="27" spans="1:15">
      <c r="A27" s="561" t="s">
        <v>887</v>
      </c>
      <c r="B27" s="562"/>
      <c r="C27" s="562"/>
      <c r="D27" s="562"/>
      <c r="E27" s="562"/>
      <c r="F27" s="562"/>
      <c r="G27" s="215"/>
      <c r="H27" s="215" t="s">
        <v>899</v>
      </c>
      <c r="I27" s="215" t="s">
        <v>906</v>
      </c>
      <c r="J27" s="215"/>
      <c r="K27" s="215"/>
      <c r="L27" s="215"/>
      <c r="M27" s="215"/>
      <c r="N27" s="215"/>
      <c r="O27" s="216"/>
    </row>
    <row r="28" spans="1:15">
      <c r="A28" s="561" t="s">
        <v>888</v>
      </c>
      <c r="B28" s="562"/>
      <c r="C28" s="562"/>
      <c r="D28" s="562"/>
      <c r="E28" s="562"/>
      <c r="F28" s="562"/>
      <c r="G28" s="215"/>
      <c r="H28" s="215" t="s">
        <v>900</v>
      </c>
      <c r="I28" s="215" t="s">
        <v>905</v>
      </c>
      <c r="J28" s="215"/>
      <c r="K28" s="215"/>
      <c r="L28" s="215"/>
      <c r="M28" s="215"/>
      <c r="N28" s="215"/>
      <c r="O28" s="216"/>
    </row>
    <row r="29" spans="1:15">
      <c r="A29" s="561" t="s">
        <v>889</v>
      </c>
      <c r="B29" s="562"/>
      <c r="C29" s="562"/>
      <c r="D29" s="562"/>
      <c r="E29" s="562"/>
      <c r="F29" s="562"/>
      <c r="G29" s="215"/>
      <c r="H29" s="215" t="s">
        <v>901</v>
      </c>
      <c r="I29" s="215" t="s">
        <v>907</v>
      </c>
      <c r="J29" s="215"/>
      <c r="K29" s="215"/>
      <c r="L29" s="215"/>
      <c r="M29" s="215"/>
      <c r="N29" s="215"/>
      <c r="O29" s="216"/>
    </row>
    <row r="30" spans="1:15">
      <c r="A30" s="561" t="s">
        <v>890</v>
      </c>
      <c r="B30" s="562"/>
      <c r="C30" s="562"/>
      <c r="D30" s="562"/>
      <c r="E30" s="562"/>
      <c r="F30" s="562"/>
      <c r="G30" s="215"/>
      <c r="H30" s="215" t="s">
        <v>896</v>
      </c>
      <c r="I30" s="215" t="s">
        <v>908</v>
      </c>
      <c r="J30" s="215"/>
      <c r="K30" s="215"/>
      <c r="L30" s="215"/>
      <c r="M30" s="215"/>
      <c r="N30" s="215"/>
      <c r="O30" s="216"/>
    </row>
    <row r="31" spans="1:15">
      <c r="A31" s="561" t="s">
        <v>891</v>
      </c>
      <c r="B31" s="562"/>
      <c r="C31" s="562"/>
      <c r="D31" s="562"/>
      <c r="E31" s="562"/>
      <c r="F31" s="562"/>
      <c r="G31" s="215"/>
      <c r="H31" s="215" t="s">
        <v>895</v>
      </c>
      <c r="I31" s="215" t="s">
        <v>909</v>
      </c>
      <c r="J31" s="215"/>
      <c r="K31" s="215"/>
      <c r="L31" s="215"/>
      <c r="M31" s="215"/>
      <c r="N31" s="215"/>
      <c r="O31" s="216"/>
    </row>
    <row r="32" spans="1:15" ht="25.5">
      <c r="A32" s="561" t="s">
        <v>892</v>
      </c>
      <c r="B32" s="562"/>
      <c r="C32" s="562"/>
      <c r="D32" s="562"/>
      <c r="E32" s="562"/>
      <c r="F32" s="562"/>
      <c r="G32" s="415"/>
      <c r="H32" s="258" t="s">
        <v>902</v>
      </c>
      <c r="I32" s="415" t="s">
        <v>910</v>
      </c>
      <c r="J32" s="415"/>
      <c r="K32" s="415"/>
      <c r="L32" s="415"/>
      <c r="M32" s="415"/>
      <c r="N32" s="415"/>
      <c r="O32" s="416"/>
    </row>
    <row r="33" spans="1:15" ht="25.5" customHeight="1">
      <c r="A33" s="561" t="s">
        <v>893</v>
      </c>
      <c r="B33" s="562"/>
      <c r="C33" s="562"/>
      <c r="D33" s="562"/>
      <c r="E33" s="562"/>
      <c r="F33" s="562"/>
      <c r="G33" s="415"/>
      <c r="H33" s="415" t="s">
        <v>894</v>
      </c>
      <c r="I33" s="415" t="s">
        <v>911</v>
      </c>
      <c r="J33" s="415"/>
      <c r="K33" s="415"/>
      <c r="L33" s="415"/>
      <c r="M33" s="415"/>
      <c r="N33" s="415"/>
      <c r="O33" s="416"/>
    </row>
    <row r="34" spans="1:15" ht="20.25" customHeight="1">
      <c r="A34" s="414" t="s">
        <v>913</v>
      </c>
      <c r="B34" s="415"/>
      <c r="C34" s="415"/>
      <c r="D34" s="415"/>
      <c r="E34" s="415"/>
      <c r="F34" s="415"/>
      <c r="G34" s="415"/>
      <c r="H34" s="415"/>
      <c r="I34" s="415"/>
      <c r="J34" s="415"/>
      <c r="K34" s="415"/>
      <c r="L34" s="415"/>
      <c r="M34" s="415"/>
      <c r="N34" s="415"/>
      <c r="O34" s="416"/>
    </row>
    <row r="35" spans="1:15">
      <c r="A35" s="414" t="s">
        <v>914</v>
      </c>
      <c r="B35" s="415"/>
      <c r="C35" s="415"/>
      <c r="D35" s="415"/>
      <c r="E35" s="415"/>
      <c r="F35" s="415"/>
      <c r="G35" s="415"/>
      <c r="H35" s="415"/>
      <c r="I35" s="415"/>
      <c r="J35" s="415"/>
      <c r="K35" s="415"/>
      <c r="L35" s="415"/>
      <c r="M35" s="415"/>
      <c r="N35" s="415"/>
      <c r="O35" s="416"/>
    </row>
    <row r="36" spans="1:15">
      <c r="A36" s="414"/>
      <c r="B36" s="415"/>
      <c r="C36" s="415"/>
      <c r="D36" s="415"/>
      <c r="E36" s="415"/>
      <c r="F36" s="415"/>
      <c r="G36" s="415"/>
      <c r="H36" s="415"/>
      <c r="I36" s="415"/>
      <c r="J36" s="415"/>
      <c r="K36" s="415"/>
      <c r="L36" s="415"/>
      <c r="M36" s="415"/>
      <c r="N36" s="415"/>
      <c r="O36" s="416"/>
    </row>
    <row r="37" spans="1:15" s="89" customFormat="1" ht="15" customHeight="1">
      <c r="A37" s="93" t="s">
        <v>379</v>
      </c>
      <c r="B37" s="93" t="s">
        <v>339</v>
      </c>
      <c r="C37" s="93" t="s">
        <v>339</v>
      </c>
      <c r="D37" s="93" t="s">
        <v>341</v>
      </c>
      <c r="E37" s="93" t="s">
        <v>354</v>
      </c>
      <c r="F37" s="93" t="s">
        <v>367</v>
      </c>
      <c r="G37" s="93"/>
      <c r="H37" s="106" t="s">
        <v>455</v>
      </c>
      <c r="I37" s="93" t="s">
        <v>329</v>
      </c>
      <c r="J37" s="192">
        <v>3000000</v>
      </c>
      <c r="K37" s="192">
        <v>1500000</v>
      </c>
      <c r="L37" s="192">
        <v>1214930</v>
      </c>
      <c r="M37" s="192">
        <v>9095116</v>
      </c>
      <c r="N37" s="192">
        <v>1729566.89</v>
      </c>
      <c r="O37" s="192">
        <v>1728023.89</v>
      </c>
    </row>
    <row r="38" spans="1:15" ht="20.25" customHeight="1">
      <c r="A38" s="552" t="s">
        <v>337</v>
      </c>
      <c r="B38" s="553"/>
      <c r="C38" s="553"/>
      <c r="D38" s="553"/>
      <c r="E38" s="553"/>
      <c r="F38" s="553"/>
      <c r="G38" s="553"/>
      <c r="H38" s="553"/>
      <c r="I38" s="553"/>
      <c r="J38" s="553"/>
      <c r="K38" s="553"/>
      <c r="L38" s="553"/>
      <c r="M38" s="553"/>
      <c r="N38" s="553"/>
      <c r="O38" s="554"/>
    </row>
    <row r="39" spans="1:15" ht="21" customHeight="1">
      <c r="A39" s="561" t="s">
        <v>456</v>
      </c>
      <c r="B39" s="562"/>
      <c r="C39" s="562"/>
      <c r="D39" s="562"/>
      <c r="E39" s="562"/>
      <c r="F39" s="562"/>
      <c r="G39" s="562"/>
      <c r="H39" s="562"/>
      <c r="I39" s="562"/>
      <c r="J39" s="562"/>
      <c r="K39" s="562"/>
      <c r="L39" s="562"/>
      <c r="M39" s="562"/>
      <c r="N39" s="562"/>
      <c r="O39" s="563"/>
    </row>
    <row r="40" spans="1:15" ht="21" customHeight="1">
      <c r="A40" s="552" t="s">
        <v>338</v>
      </c>
      <c r="B40" s="553"/>
      <c r="C40" s="553"/>
      <c r="D40" s="553"/>
      <c r="E40" s="553"/>
      <c r="F40" s="553"/>
      <c r="G40" s="553"/>
      <c r="H40" s="553"/>
      <c r="I40" s="553"/>
      <c r="J40" s="553"/>
      <c r="K40" s="553"/>
      <c r="L40" s="553"/>
      <c r="M40" s="553"/>
      <c r="N40" s="553"/>
      <c r="O40" s="554"/>
    </row>
    <row r="41" spans="1:15" ht="33" customHeight="1">
      <c r="A41" s="555" t="s">
        <v>528</v>
      </c>
      <c r="B41" s="556"/>
      <c r="C41" s="556"/>
      <c r="D41" s="556"/>
      <c r="E41" s="556"/>
      <c r="F41" s="556"/>
      <c r="G41" s="556"/>
      <c r="H41" s="556"/>
      <c r="I41" s="556"/>
      <c r="J41" s="556"/>
      <c r="K41" s="556"/>
      <c r="L41" s="556"/>
      <c r="M41" s="556"/>
      <c r="N41" s="556"/>
      <c r="O41" s="557"/>
    </row>
    <row r="42" spans="1:15" ht="33.75" customHeight="1">
      <c r="A42" s="555" t="s">
        <v>529</v>
      </c>
      <c r="B42" s="556"/>
      <c r="C42" s="556"/>
      <c r="D42" s="556"/>
      <c r="E42" s="556"/>
      <c r="F42" s="556"/>
      <c r="G42" s="556"/>
      <c r="H42" s="556"/>
      <c r="I42" s="556"/>
      <c r="J42" s="556"/>
      <c r="K42" s="556"/>
      <c r="L42" s="556"/>
      <c r="M42" s="556"/>
      <c r="N42" s="556"/>
      <c r="O42" s="557"/>
    </row>
    <row r="43" spans="1:15">
      <c r="A43" s="172" t="s">
        <v>530</v>
      </c>
      <c r="B43" s="173"/>
      <c r="C43" s="173"/>
      <c r="D43" s="173"/>
      <c r="E43" s="173"/>
      <c r="F43" s="173"/>
      <c r="G43" s="173"/>
      <c r="H43" s="173"/>
      <c r="I43" s="173"/>
      <c r="J43" s="173"/>
      <c r="K43" s="173"/>
      <c r="L43" s="173"/>
      <c r="M43" s="173"/>
      <c r="N43" s="173"/>
      <c r="O43" s="174"/>
    </row>
    <row r="44" spans="1:15">
      <c r="A44" s="172"/>
      <c r="B44" s="173"/>
      <c r="C44" s="173"/>
      <c r="D44" s="173"/>
      <c r="E44" s="173"/>
      <c r="F44" s="173"/>
      <c r="G44" s="173"/>
      <c r="H44" s="173"/>
      <c r="I44" s="173"/>
      <c r="J44" s="173"/>
      <c r="K44" s="173"/>
      <c r="L44" s="173"/>
      <c r="M44" s="173"/>
      <c r="N44" s="173"/>
      <c r="O44" s="174"/>
    </row>
    <row r="45" spans="1:15" ht="20.100000000000001" customHeight="1">
      <c r="A45" s="491" t="s">
        <v>84</v>
      </c>
      <c r="B45" s="491" t="s">
        <v>128</v>
      </c>
      <c r="C45" s="491" t="s">
        <v>44</v>
      </c>
      <c r="D45" s="491" t="s">
        <v>42</v>
      </c>
      <c r="E45" s="491" t="s">
        <v>43</v>
      </c>
      <c r="F45" s="491" t="s">
        <v>12</v>
      </c>
      <c r="G45" s="491" t="s">
        <v>75</v>
      </c>
      <c r="H45" s="558" t="s">
        <v>13</v>
      </c>
      <c r="I45" s="491" t="s">
        <v>129</v>
      </c>
      <c r="J45" s="508" t="s">
        <v>130</v>
      </c>
      <c r="K45" s="509"/>
      <c r="L45" s="560"/>
      <c r="M45" s="508" t="s">
        <v>94</v>
      </c>
      <c r="N45" s="509"/>
      <c r="O45" s="560"/>
    </row>
    <row r="46" spans="1:15" ht="20.100000000000001" customHeight="1">
      <c r="A46" s="510"/>
      <c r="B46" s="510"/>
      <c r="C46" s="510"/>
      <c r="D46" s="510"/>
      <c r="E46" s="510"/>
      <c r="F46" s="510"/>
      <c r="G46" s="510"/>
      <c r="H46" s="559"/>
      <c r="I46" s="510"/>
      <c r="J46" s="176" t="s">
        <v>131</v>
      </c>
      <c r="K46" s="176" t="s">
        <v>187</v>
      </c>
      <c r="L46" s="176" t="s">
        <v>132</v>
      </c>
      <c r="M46" s="176" t="s">
        <v>90</v>
      </c>
      <c r="N46" s="176" t="s">
        <v>188</v>
      </c>
      <c r="O46" s="176" t="s">
        <v>21</v>
      </c>
    </row>
    <row r="47" spans="1:15" s="89" customFormat="1" ht="15" customHeight="1">
      <c r="A47" s="88" t="s">
        <v>379</v>
      </c>
      <c r="B47" s="88" t="s">
        <v>339</v>
      </c>
      <c r="C47" s="88" t="s">
        <v>339</v>
      </c>
      <c r="D47" s="88" t="s">
        <v>341</v>
      </c>
      <c r="E47" s="88" t="s">
        <v>354</v>
      </c>
      <c r="F47" s="88" t="s">
        <v>374</v>
      </c>
      <c r="G47" s="88"/>
      <c r="H47" s="106" t="s">
        <v>457</v>
      </c>
      <c r="I47" s="88" t="s">
        <v>330</v>
      </c>
      <c r="J47" s="191">
        <v>800</v>
      </c>
      <c r="K47" s="191">
        <v>400</v>
      </c>
      <c r="L47" s="191">
        <v>528</v>
      </c>
      <c r="M47" s="191">
        <v>90095388</v>
      </c>
      <c r="N47" s="191">
        <v>46977374.219999999</v>
      </c>
      <c r="O47" s="191">
        <v>39777374.219999999</v>
      </c>
    </row>
    <row r="48" spans="1:15" ht="20.25" customHeight="1">
      <c r="A48" s="552" t="s">
        <v>458</v>
      </c>
      <c r="B48" s="553"/>
      <c r="C48" s="553"/>
      <c r="D48" s="553"/>
      <c r="E48" s="553"/>
      <c r="F48" s="553"/>
      <c r="G48" s="553"/>
      <c r="H48" s="553"/>
      <c r="I48" s="553"/>
      <c r="J48" s="553"/>
      <c r="K48" s="553"/>
      <c r="L48" s="553"/>
      <c r="M48" s="553"/>
      <c r="N48" s="553"/>
      <c r="O48" s="554"/>
    </row>
    <row r="49" spans="1:15" ht="21" customHeight="1">
      <c r="A49" s="561" t="s">
        <v>459</v>
      </c>
      <c r="B49" s="562"/>
      <c r="C49" s="562"/>
      <c r="D49" s="562"/>
      <c r="E49" s="562"/>
      <c r="F49" s="562"/>
      <c r="G49" s="562"/>
      <c r="H49" s="562"/>
      <c r="I49" s="562"/>
      <c r="J49" s="562"/>
      <c r="K49" s="562"/>
      <c r="L49" s="562"/>
      <c r="M49" s="562"/>
      <c r="N49" s="562"/>
      <c r="O49" s="563"/>
    </row>
    <row r="50" spans="1:15" ht="20.25" customHeight="1">
      <c r="A50" s="552" t="s">
        <v>338</v>
      </c>
      <c r="B50" s="553"/>
      <c r="C50" s="553"/>
      <c r="D50" s="553"/>
      <c r="E50" s="553"/>
      <c r="F50" s="553"/>
      <c r="G50" s="553"/>
      <c r="H50" s="553"/>
      <c r="I50" s="553"/>
      <c r="J50" s="553"/>
      <c r="K50" s="553"/>
      <c r="L50" s="553"/>
      <c r="M50" s="553"/>
      <c r="N50" s="553"/>
      <c r="O50" s="554"/>
    </row>
    <row r="51" spans="1:15" ht="47.25" customHeight="1">
      <c r="A51" s="555" t="s">
        <v>573</v>
      </c>
      <c r="B51" s="556"/>
      <c r="C51" s="556"/>
      <c r="D51" s="556"/>
      <c r="E51" s="556"/>
      <c r="F51" s="556"/>
      <c r="G51" s="556"/>
      <c r="H51" s="556"/>
      <c r="I51" s="556"/>
      <c r="J51" s="556"/>
      <c r="K51" s="556"/>
      <c r="L51" s="556"/>
      <c r="M51" s="556"/>
      <c r="N51" s="556"/>
      <c r="O51" s="557"/>
    </row>
    <row r="52" spans="1:15" ht="33.75" customHeight="1">
      <c r="A52" s="555" t="s">
        <v>574</v>
      </c>
      <c r="B52" s="556"/>
      <c r="C52" s="556"/>
      <c r="D52" s="556"/>
      <c r="E52" s="556"/>
      <c r="F52" s="556"/>
      <c r="G52" s="556"/>
      <c r="H52" s="556"/>
      <c r="I52" s="556"/>
      <c r="J52" s="556"/>
      <c r="K52" s="556"/>
      <c r="L52" s="556"/>
      <c r="M52" s="556"/>
      <c r="N52" s="556"/>
      <c r="O52" s="557"/>
    </row>
    <row r="53" spans="1:15">
      <c r="A53" s="177" t="s">
        <v>575</v>
      </c>
      <c r="B53" s="178"/>
      <c r="C53" s="178"/>
      <c r="D53" s="178"/>
      <c r="E53" s="178"/>
      <c r="F53" s="178"/>
      <c r="G53" s="178"/>
      <c r="H53" s="178"/>
      <c r="I53" s="178"/>
      <c r="J53" s="178"/>
      <c r="K53" s="178"/>
      <c r="L53" s="178"/>
      <c r="M53" s="178"/>
      <c r="N53" s="178"/>
      <c r="O53" s="179"/>
    </row>
    <row r="54" spans="1:15">
      <c r="A54" s="172"/>
      <c r="B54" s="173"/>
      <c r="C54" s="173"/>
      <c r="D54" s="173"/>
      <c r="E54" s="173"/>
      <c r="F54" s="173"/>
      <c r="G54" s="173"/>
      <c r="H54" s="173"/>
      <c r="I54" s="173"/>
      <c r="J54" s="173"/>
      <c r="K54" s="173"/>
      <c r="L54" s="173"/>
      <c r="M54" s="173"/>
      <c r="N54" s="173"/>
      <c r="O54" s="174"/>
    </row>
    <row r="55" spans="1:15" ht="20.100000000000001" customHeight="1">
      <c r="A55" s="491" t="s">
        <v>84</v>
      </c>
      <c r="B55" s="491" t="s">
        <v>128</v>
      </c>
      <c r="C55" s="491" t="s">
        <v>44</v>
      </c>
      <c r="D55" s="491" t="s">
        <v>42</v>
      </c>
      <c r="E55" s="491" t="s">
        <v>43</v>
      </c>
      <c r="F55" s="491" t="s">
        <v>12</v>
      </c>
      <c r="G55" s="491" t="s">
        <v>75</v>
      </c>
      <c r="H55" s="558" t="s">
        <v>13</v>
      </c>
      <c r="I55" s="491" t="s">
        <v>129</v>
      </c>
      <c r="J55" s="508" t="s">
        <v>130</v>
      </c>
      <c r="K55" s="509"/>
      <c r="L55" s="560"/>
      <c r="M55" s="508" t="s">
        <v>94</v>
      </c>
      <c r="N55" s="509"/>
      <c r="O55" s="560"/>
    </row>
    <row r="56" spans="1:15" ht="20.100000000000001" customHeight="1">
      <c r="A56" s="510"/>
      <c r="B56" s="510"/>
      <c r="C56" s="510"/>
      <c r="D56" s="510"/>
      <c r="E56" s="510"/>
      <c r="F56" s="510"/>
      <c r="G56" s="510"/>
      <c r="H56" s="559"/>
      <c r="I56" s="510"/>
      <c r="J56" s="176" t="s">
        <v>131</v>
      </c>
      <c r="K56" s="176" t="s">
        <v>187</v>
      </c>
      <c r="L56" s="176" t="s">
        <v>132</v>
      </c>
      <c r="M56" s="176" t="s">
        <v>90</v>
      </c>
      <c r="N56" s="176" t="s">
        <v>188</v>
      </c>
      <c r="O56" s="176" t="s">
        <v>21</v>
      </c>
    </row>
    <row r="57" spans="1:15" s="89" customFormat="1" ht="15" customHeight="1">
      <c r="A57" s="88" t="s">
        <v>379</v>
      </c>
      <c r="B57" s="88" t="s">
        <v>339</v>
      </c>
      <c r="C57" s="88" t="s">
        <v>339</v>
      </c>
      <c r="D57" s="88" t="s">
        <v>339</v>
      </c>
      <c r="E57" s="88" t="s">
        <v>341</v>
      </c>
      <c r="F57" s="88" t="s">
        <v>387</v>
      </c>
      <c r="G57" s="88"/>
      <c r="H57" s="106" t="s">
        <v>479</v>
      </c>
      <c r="I57" s="88" t="s">
        <v>331</v>
      </c>
      <c r="J57" s="191">
        <v>350000</v>
      </c>
      <c r="K57" s="191">
        <v>175000</v>
      </c>
      <c r="L57" s="191">
        <v>166409</v>
      </c>
      <c r="M57" s="191">
        <v>8602202</v>
      </c>
      <c r="N57" s="191">
        <v>1827289.23</v>
      </c>
      <c r="O57" s="191">
        <v>1827289.23</v>
      </c>
    </row>
    <row r="58" spans="1:15" ht="20.25" customHeight="1">
      <c r="A58" s="552" t="s">
        <v>337</v>
      </c>
      <c r="B58" s="553"/>
      <c r="C58" s="553"/>
      <c r="D58" s="553"/>
      <c r="E58" s="553"/>
      <c r="F58" s="553"/>
      <c r="G58" s="553"/>
      <c r="H58" s="553"/>
      <c r="I58" s="553"/>
      <c r="J58" s="553"/>
      <c r="K58" s="553"/>
      <c r="L58" s="553"/>
      <c r="M58" s="553"/>
      <c r="N58" s="553"/>
      <c r="O58" s="554"/>
    </row>
    <row r="59" spans="1:15" ht="20.25" customHeight="1">
      <c r="A59" s="561" t="s">
        <v>460</v>
      </c>
      <c r="B59" s="562"/>
      <c r="C59" s="562"/>
      <c r="D59" s="562"/>
      <c r="E59" s="562"/>
      <c r="F59" s="562"/>
      <c r="G59" s="562"/>
      <c r="H59" s="562"/>
      <c r="I59" s="562"/>
      <c r="J59" s="562"/>
      <c r="K59" s="562"/>
      <c r="L59" s="562"/>
      <c r="M59" s="562"/>
      <c r="N59" s="562"/>
      <c r="O59" s="563"/>
    </row>
    <row r="60" spans="1:15" ht="20.25" customHeight="1">
      <c r="A60" s="552" t="s">
        <v>338</v>
      </c>
      <c r="B60" s="553"/>
      <c r="C60" s="553"/>
      <c r="D60" s="553"/>
      <c r="E60" s="553"/>
      <c r="F60" s="553"/>
      <c r="G60" s="553"/>
      <c r="H60" s="553"/>
      <c r="I60" s="553"/>
      <c r="J60" s="553"/>
      <c r="K60" s="553"/>
      <c r="L60" s="553"/>
      <c r="M60" s="553"/>
      <c r="N60" s="553"/>
      <c r="O60" s="554"/>
    </row>
    <row r="61" spans="1:15" ht="126" customHeight="1">
      <c r="A61" s="555" t="s">
        <v>915</v>
      </c>
      <c r="B61" s="556"/>
      <c r="C61" s="556"/>
      <c r="D61" s="556"/>
      <c r="E61" s="556"/>
      <c r="F61" s="556"/>
      <c r="G61" s="556"/>
      <c r="H61" s="556"/>
      <c r="I61" s="556"/>
      <c r="J61" s="556"/>
      <c r="K61" s="556"/>
      <c r="L61" s="556"/>
      <c r="M61" s="556"/>
      <c r="N61" s="556"/>
      <c r="O61" s="557"/>
    </row>
    <row r="62" spans="1:15" ht="20.25" customHeight="1">
      <c r="A62" s="414" t="s">
        <v>916</v>
      </c>
      <c r="B62" s="415"/>
      <c r="C62" s="415"/>
      <c r="D62" s="415"/>
      <c r="E62" s="415"/>
      <c r="F62" s="415"/>
      <c r="G62" s="415"/>
      <c r="H62" s="415"/>
      <c r="I62" s="415"/>
      <c r="J62" s="415"/>
      <c r="K62" s="415"/>
      <c r="L62" s="415"/>
      <c r="M62" s="415"/>
      <c r="N62" s="415"/>
      <c r="O62" s="416"/>
    </row>
    <row r="63" spans="1:15">
      <c r="A63" s="414" t="s">
        <v>917</v>
      </c>
      <c r="B63" s="415"/>
      <c r="C63" s="415"/>
      <c r="D63" s="415"/>
      <c r="E63" s="415"/>
      <c r="F63" s="415"/>
      <c r="G63" s="415"/>
      <c r="H63" s="415"/>
      <c r="I63" s="415"/>
      <c r="J63" s="415"/>
      <c r="K63" s="415"/>
      <c r="L63" s="415"/>
      <c r="M63" s="415"/>
      <c r="N63" s="415"/>
      <c r="O63" s="416"/>
    </row>
    <row r="64" spans="1:15">
      <c r="A64" s="90"/>
      <c r="B64" s="91"/>
      <c r="C64" s="91"/>
      <c r="D64" s="91"/>
      <c r="E64" s="91"/>
      <c r="F64" s="91"/>
      <c r="G64" s="91"/>
      <c r="H64" s="91"/>
      <c r="I64" s="91"/>
      <c r="J64" s="91"/>
      <c r="K64" s="91"/>
      <c r="L64" s="91"/>
      <c r="M64" s="91"/>
      <c r="N64" s="91"/>
      <c r="O64" s="92"/>
    </row>
    <row r="65" spans="1:15" s="89" customFormat="1" ht="15" customHeight="1">
      <c r="A65" s="93" t="s">
        <v>379</v>
      </c>
      <c r="B65" s="93" t="s">
        <v>341</v>
      </c>
      <c r="C65" s="93" t="s">
        <v>339</v>
      </c>
      <c r="D65" s="93" t="s">
        <v>339</v>
      </c>
      <c r="E65" s="93" t="s">
        <v>341</v>
      </c>
      <c r="F65" s="93" t="s">
        <v>392</v>
      </c>
      <c r="G65" s="93"/>
      <c r="H65" s="106" t="s">
        <v>461</v>
      </c>
      <c r="I65" s="93" t="s">
        <v>244</v>
      </c>
      <c r="J65" s="192">
        <v>5</v>
      </c>
      <c r="K65" s="192">
        <v>3</v>
      </c>
      <c r="L65" s="192">
        <v>0.46</v>
      </c>
      <c r="M65" s="192">
        <v>4600000</v>
      </c>
      <c r="N65" s="192">
        <v>11207445.540000001</v>
      </c>
      <c r="O65" s="192">
        <v>9407445.5399999991</v>
      </c>
    </row>
    <row r="66" spans="1:15" ht="20.25" customHeight="1">
      <c r="A66" s="552" t="s">
        <v>337</v>
      </c>
      <c r="B66" s="553"/>
      <c r="C66" s="553"/>
      <c r="D66" s="553"/>
      <c r="E66" s="553"/>
      <c r="F66" s="553"/>
      <c r="G66" s="553"/>
      <c r="H66" s="553"/>
      <c r="I66" s="553"/>
      <c r="J66" s="553"/>
      <c r="K66" s="553"/>
      <c r="L66" s="553"/>
      <c r="M66" s="553"/>
      <c r="N66" s="553"/>
      <c r="O66" s="554"/>
    </row>
    <row r="67" spans="1:15" ht="33.75" customHeight="1">
      <c r="A67" s="555" t="s">
        <v>480</v>
      </c>
      <c r="B67" s="556"/>
      <c r="C67" s="556"/>
      <c r="D67" s="556"/>
      <c r="E67" s="556"/>
      <c r="F67" s="556"/>
      <c r="G67" s="556"/>
      <c r="H67" s="556"/>
      <c r="I67" s="556"/>
      <c r="J67" s="556"/>
      <c r="K67" s="556"/>
      <c r="L67" s="556"/>
      <c r="M67" s="556"/>
      <c r="N67" s="556"/>
      <c r="O67" s="557"/>
    </row>
    <row r="68" spans="1:15" ht="20.25" customHeight="1">
      <c r="A68" s="552" t="s">
        <v>338</v>
      </c>
      <c r="B68" s="553"/>
      <c r="C68" s="553"/>
      <c r="D68" s="553"/>
      <c r="E68" s="553"/>
      <c r="F68" s="553"/>
      <c r="G68" s="553"/>
      <c r="H68" s="553"/>
      <c r="I68" s="553"/>
      <c r="J68" s="553"/>
      <c r="K68" s="553"/>
      <c r="L68" s="553"/>
      <c r="M68" s="553"/>
      <c r="N68" s="553"/>
      <c r="O68" s="554"/>
    </row>
    <row r="69" spans="1:15" ht="21" customHeight="1">
      <c r="A69" s="555" t="s">
        <v>1062</v>
      </c>
      <c r="B69" s="556"/>
      <c r="C69" s="556"/>
      <c r="D69" s="556"/>
      <c r="E69" s="556"/>
      <c r="F69" s="556"/>
      <c r="G69" s="556"/>
      <c r="H69" s="556"/>
      <c r="I69" s="556"/>
      <c r="J69" s="556"/>
      <c r="K69" s="556"/>
      <c r="L69" s="556"/>
      <c r="M69" s="556"/>
      <c r="N69" s="556"/>
      <c r="O69" s="557"/>
    </row>
    <row r="70" spans="1:15" ht="21.75" customHeight="1">
      <c r="A70" s="555" t="s">
        <v>1063</v>
      </c>
      <c r="B70" s="556"/>
      <c r="C70" s="556"/>
      <c r="D70" s="556"/>
      <c r="E70" s="556"/>
      <c r="F70" s="556"/>
      <c r="G70" s="556"/>
      <c r="H70" s="556"/>
      <c r="I70" s="556"/>
      <c r="J70" s="556"/>
      <c r="K70" s="556"/>
      <c r="L70" s="556"/>
      <c r="M70" s="556"/>
      <c r="N70" s="556"/>
      <c r="O70" s="557"/>
    </row>
    <row r="71" spans="1:15">
      <c r="A71" s="555" t="s">
        <v>1064</v>
      </c>
      <c r="B71" s="556"/>
      <c r="C71" s="556"/>
      <c r="D71" s="556"/>
      <c r="E71" s="556"/>
      <c r="F71" s="556"/>
      <c r="G71" s="556"/>
      <c r="H71" s="556"/>
      <c r="I71" s="556"/>
      <c r="J71" s="556"/>
      <c r="K71" s="556"/>
      <c r="L71" s="556"/>
      <c r="M71" s="556"/>
      <c r="N71" s="556"/>
      <c r="O71" s="557"/>
    </row>
    <row r="72" spans="1:15">
      <c r="A72" s="177"/>
      <c r="B72" s="178"/>
      <c r="C72" s="178"/>
      <c r="D72" s="178"/>
      <c r="E72" s="178"/>
      <c r="F72" s="178"/>
      <c r="G72" s="178"/>
      <c r="H72" s="178"/>
      <c r="I72" s="178"/>
      <c r="J72" s="178"/>
      <c r="K72" s="178"/>
      <c r="L72" s="178"/>
      <c r="M72" s="178"/>
      <c r="N72" s="178"/>
      <c r="O72" s="179"/>
    </row>
    <row r="73" spans="1:15" ht="20.100000000000001" customHeight="1">
      <c r="A73" s="491" t="s">
        <v>84</v>
      </c>
      <c r="B73" s="491" t="s">
        <v>128</v>
      </c>
      <c r="C73" s="491" t="s">
        <v>44</v>
      </c>
      <c r="D73" s="491" t="s">
        <v>42</v>
      </c>
      <c r="E73" s="491" t="s">
        <v>43</v>
      </c>
      <c r="F73" s="491" t="s">
        <v>12</v>
      </c>
      <c r="G73" s="491" t="s">
        <v>75</v>
      </c>
      <c r="H73" s="558" t="s">
        <v>13</v>
      </c>
      <c r="I73" s="491" t="s">
        <v>129</v>
      </c>
      <c r="J73" s="508" t="s">
        <v>130</v>
      </c>
      <c r="K73" s="509"/>
      <c r="L73" s="560"/>
      <c r="M73" s="508" t="s">
        <v>94</v>
      </c>
      <c r="N73" s="509"/>
      <c r="O73" s="560"/>
    </row>
    <row r="74" spans="1:15" ht="20.100000000000001" customHeight="1">
      <c r="A74" s="510"/>
      <c r="B74" s="510"/>
      <c r="C74" s="510"/>
      <c r="D74" s="510"/>
      <c r="E74" s="510"/>
      <c r="F74" s="510"/>
      <c r="G74" s="510"/>
      <c r="H74" s="559"/>
      <c r="I74" s="510"/>
      <c r="J74" s="176" t="s">
        <v>131</v>
      </c>
      <c r="K74" s="176" t="s">
        <v>187</v>
      </c>
      <c r="L74" s="176" t="s">
        <v>132</v>
      </c>
      <c r="M74" s="176" t="s">
        <v>90</v>
      </c>
      <c r="N74" s="176" t="s">
        <v>188</v>
      </c>
      <c r="O74" s="176" t="s">
        <v>21</v>
      </c>
    </row>
    <row r="75" spans="1:15" s="89" customFormat="1">
      <c r="A75" s="93" t="s">
        <v>379</v>
      </c>
      <c r="B75" s="93" t="s">
        <v>341</v>
      </c>
      <c r="C75" s="93" t="s">
        <v>339</v>
      </c>
      <c r="D75" s="93" t="s">
        <v>339</v>
      </c>
      <c r="E75" s="93" t="s">
        <v>341</v>
      </c>
      <c r="F75" s="93" t="s">
        <v>357</v>
      </c>
      <c r="G75" s="93"/>
      <c r="H75" s="106" t="s">
        <v>465</v>
      </c>
      <c r="I75" s="93" t="s">
        <v>244</v>
      </c>
      <c r="J75" s="192">
        <v>10</v>
      </c>
      <c r="K75" s="192">
        <v>5</v>
      </c>
      <c r="L75" s="192">
        <v>4</v>
      </c>
      <c r="M75" s="192">
        <v>10294382</v>
      </c>
      <c r="N75" s="192">
        <v>1055161.24</v>
      </c>
      <c r="O75" s="192">
        <v>1019654.3700000001</v>
      </c>
    </row>
    <row r="76" spans="1:15" ht="20.25" customHeight="1">
      <c r="A76" s="552" t="s">
        <v>337</v>
      </c>
      <c r="B76" s="553"/>
      <c r="C76" s="553"/>
      <c r="D76" s="553"/>
      <c r="E76" s="553"/>
      <c r="F76" s="553"/>
      <c r="G76" s="553"/>
      <c r="H76" s="553"/>
      <c r="I76" s="553"/>
      <c r="J76" s="553"/>
      <c r="K76" s="553"/>
      <c r="L76" s="553"/>
      <c r="M76" s="553"/>
      <c r="N76" s="553"/>
      <c r="O76" s="554"/>
    </row>
    <row r="77" spans="1:15" ht="20.25" customHeight="1">
      <c r="A77" s="561" t="s">
        <v>464</v>
      </c>
      <c r="B77" s="562"/>
      <c r="C77" s="562"/>
      <c r="D77" s="562"/>
      <c r="E77" s="562"/>
      <c r="F77" s="562"/>
      <c r="G77" s="562"/>
      <c r="H77" s="562"/>
      <c r="I77" s="562"/>
      <c r="J77" s="562"/>
      <c r="K77" s="562"/>
      <c r="L77" s="562"/>
      <c r="M77" s="562"/>
      <c r="N77" s="562"/>
      <c r="O77" s="563"/>
    </row>
    <row r="78" spans="1:15" ht="20.25" customHeight="1">
      <c r="A78" s="552" t="s">
        <v>338</v>
      </c>
      <c r="B78" s="553"/>
      <c r="C78" s="553"/>
      <c r="D78" s="553"/>
      <c r="E78" s="553"/>
      <c r="F78" s="553"/>
      <c r="G78" s="553"/>
      <c r="H78" s="553"/>
      <c r="I78" s="553"/>
      <c r="J78" s="553"/>
      <c r="K78" s="553"/>
      <c r="L78" s="553"/>
      <c r="M78" s="553"/>
      <c r="N78" s="553"/>
      <c r="O78" s="554"/>
    </row>
    <row r="79" spans="1:15" ht="27" customHeight="1">
      <c r="A79" s="555" t="s">
        <v>918</v>
      </c>
      <c r="B79" s="556"/>
      <c r="C79" s="556"/>
      <c r="D79" s="556"/>
      <c r="E79" s="556"/>
      <c r="F79" s="556"/>
      <c r="G79" s="556"/>
      <c r="H79" s="178" t="s">
        <v>921</v>
      </c>
      <c r="I79" s="178" t="s">
        <v>924</v>
      </c>
      <c r="J79" s="178"/>
      <c r="K79" s="178"/>
      <c r="L79" s="178"/>
      <c r="M79" s="178"/>
      <c r="N79" s="178"/>
      <c r="O79" s="179"/>
    </row>
    <row r="80" spans="1:15" ht="27" customHeight="1">
      <c r="A80" s="555" t="s">
        <v>919</v>
      </c>
      <c r="B80" s="556"/>
      <c r="C80" s="556"/>
      <c r="D80" s="556"/>
      <c r="E80" s="556"/>
      <c r="F80" s="556"/>
      <c r="G80" s="556"/>
      <c r="H80" s="178" t="s">
        <v>922</v>
      </c>
      <c r="I80" s="254" t="s">
        <v>925</v>
      </c>
      <c r="J80" s="178"/>
      <c r="K80" s="178"/>
      <c r="L80" s="178"/>
      <c r="M80" s="178"/>
      <c r="N80" s="178"/>
      <c r="O80" s="179"/>
    </row>
    <row r="81" spans="1:15" ht="34.5" customHeight="1">
      <c r="A81" s="555" t="s">
        <v>920</v>
      </c>
      <c r="B81" s="556"/>
      <c r="C81" s="556"/>
      <c r="D81" s="556"/>
      <c r="E81" s="556"/>
      <c r="F81" s="556"/>
      <c r="G81" s="556"/>
      <c r="H81" s="178" t="s">
        <v>923</v>
      </c>
      <c r="I81" s="178" t="s">
        <v>926</v>
      </c>
      <c r="J81" s="178"/>
      <c r="K81" s="178"/>
      <c r="L81" s="178"/>
      <c r="M81" s="178"/>
      <c r="N81" s="178"/>
      <c r="O81" s="179"/>
    </row>
    <row r="82" spans="1:15" ht="33.75" customHeight="1">
      <c r="A82" s="555" t="s">
        <v>927</v>
      </c>
      <c r="B82" s="556"/>
      <c r="C82" s="556"/>
      <c r="D82" s="556"/>
      <c r="E82" s="556"/>
      <c r="F82" s="556"/>
      <c r="G82" s="556"/>
      <c r="H82" s="556"/>
      <c r="I82" s="556"/>
      <c r="J82" s="556"/>
      <c r="K82" s="556"/>
      <c r="L82" s="556"/>
      <c r="M82" s="556"/>
      <c r="N82" s="556"/>
      <c r="O82" s="557"/>
    </row>
    <row r="83" spans="1:15" ht="27" customHeight="1">
      <c r="A83" s="177" t="s">
        <v>928</v>
      </c>
      <c r="B83" s="178"/>
      <c r="C83" s="178"/>
      <c r="D83" s="178"/>
      <c r="E83" s="178"/>
      <c r="F83" s="178"/>
      <c r="G83" s="178"/>
      <c r="H83" s="178"/>
      <c r="I83" s="178"/>
      <c r="J83" s="178"/>
      <c r="K83" s="178"/>
      <c r="L83" s="178"/>
      <c r="M83" s="178"/>
      <c r="N83" s="178"/>
      <c r="O83" s="179"/>
    </row>
    <row r="84" spans="1:15" ht="20.100000000000001" customHeight="1">
      <c r="A84" s="491" t="s">
        <v>84</v>
      </c>
      <c r="B84" s="491" t="s">
        <v>128</v>
      </c>
      <c r="C84" s="491" t="s">
        <v>44</v>
      </c>
      <c r="D84" s="491" t="s">
        <v>42</v>
      </c>
      <c r="E84" s="491" t="s">
        <v>43</v>
      </c>
      <c r="F84" s="491" t="s">
        <v>12</v>
      </c>
      <c r="G84" s="491" t="s">
        <v>75</v>
      </c>
      <c r="H84" s="558" t="s">
        <v>13</v>
      </c>
      <c r="I84" s="491" t="s">
        <v>129</v>
      </c>
      <c r="J84" s="508" t="s">
        <v>130</v>
      </c>
      <c r="K84" s="509"/>
      <c r="L84" s="560"/>
      <c r="M84" s="508" t="s">
        <v>94</v>
      </c>
      <c r="N84" s="509"/>
      <c r="O84" s="560"/>
    </row>
    <row r="85" spans="1:15" ht="20.100000000000001" customHeight="1">
      <c r="A85" s="510"/>
      <c r="B85" s="510"/>
      <c r="C85" s="510"/>
      <c r="D85" s="510"/>
      <c r="E85" s="510"/>
      <c r="F85" s="510"/>
      <c r="G85" s="510"/>
      <c r="H85" s="559"/>
      <c r="I85" s="510"/>
      <c r="J85" s="176" t="s">
        <v>131</v>
      </c>
      <c r="K85" s="176" t="s">
        <v>187</v>
      </c>
      <c r="L85" s="176" t="s">
        <v>132</v>
      </c>
      <c r="M85" s="176" t="s">
        <v>90</v>
      </c>
      <c r="N85" s="176" t="s">
        <v>188</v>
      </c>
      <c r="O85" s="176" t="s">
        <v>21</v>
      </c>
    </row>
    <row r="86" spans="1:15" s="89" customFormat="1" ht="15" customHeight="1">
      <c r="A86" s="88" t="s">
        <v>379</v>
      </c>
      <c r="B86" s="88" t="s">
        <v>339</v>
      </c>
      <c r="C86" s="88" t="s">
        <v>339</v>
      </c>
      <c r="D86" s="88" t="s">
        <v>339</v>
      </c>
      <c r="E86" s="88" t="s">
        <v>341</v>
      </c>
      <c r="F86" s="88" t="s">
        <v>398</v>
      </c>
      <c r="G86" s="88"/>
      <c r="H86" s="106" t="s">
        <v>462</v>
      </c>
      <c r="I86" s="88" t="s">
        <v>329</v>
      </c>
      <c r="J86" s="191">
        <v>12000</v>
      </c>
      <c r="K86" s="191">
        <v>10351</v>
      </c>
      <c r="L86" s="191">
        <v>20878.82</v>
      </c>
      <c r="M86" s="191">
        <v>27111653</v>
      </c>
      <c r="N86" s="191">
        <v>20371353.120000001</v>
      </c>
      <c r="O86" s="191">
        <v>9834931.7599999998</v>
      </c>
    </row>
    <row r="87" spans="1:15" ht="20.25" customHeight="1">
      <c r="A87" s="552" t="s">
        <v>337</v>
      </c>
      <c r="B87" s="553"/>
      <c r="C87" s="553"/>
      <c r="D87" s="553"/>
      <c r="E87" s="553"/>
      <c r="F87" s="553"/>
      <c r="G87" s="553"/>
      <c r="H87" s="553"/>
      <c r="I87" s="553"/>
      <c r="J87" s="553"/>
      <c r="K87" s="553"/>
      <c r="L87" s="553"/>
      <c r="M87" s="553"/>
      <c r="N87" s="553"/>
      <c r="O87" s="554"/>
    </row>
    <row r="88" spans="1:15" ht="20.25" customHeight="1">
      <c r="A88" s="561" t="s">
        <v>463</v>
      </c>
      <c r="B88" s="562"/>
      <c r="C88" s="562"/>
      <c r="D88" s="562"/>
      <c r="E88" s="562"/>
      <c r="F88" s="562"/>
      <c r="G88" s="562"/>
      <c r="H88" s="562"/>
      <c r="I88" s="562"/>
      <c r="J88" s="562"/>
      <c r="K88" s="562"/>
      <c r="L88" s="562"/>
      <c r="M88" s="562"/>
      <c r="N88" s="562"/>
      <c r="O88" s="563"/>
    </row>
    <row r="89" spans="1:15" ht="20.25" customHeight="1">
      <c r="A89" s="552" t="s">
        <v>338</v>
      </c>
      <c r="B89" s="553"/>
      <c r="C89" s="553"/>
      <c r="D89" s="553"/>
      <c r="E89" s="553"/>
      <c r="F89" s="553"/>
      <c r="G89" s="553"/>
      <c r="H89" s="553"/>
      <c r="I89" s="553"/>
      <c r="J89" s="553"/>
      <c r="K89" s="553"/>
      <c r="L89" s="553"/>
      <c r="M89" s="553"/>
      <c r="N89" s="553"/>
      <c r="O89" s="554"/>
    </row>
    <row r="90" spans="1:15">
      <c r="A90" s="253" t="s">
        <v>929</v>
      </c>
      <c r="B90" s="254"/>
      <c r="C90" s="254"/>
      <c r="D90" s="254"/>
      <c r="E90" s="254"/>
      <c r="F90" s="254"/>
      <c r="G90" s="254"/>
      <c r="H90" s="254"/>
      <c r="I90" s="254"/>
      <c r="J90" s="254"/>
      <c r="K90" s="254"/>
      <c r="L90" s="254"/>
      <c r="M90" s="254"/>
      <c r="N90" s="254"/>
      <c r="O90" s="255"/>
    </row>
    <row r="91" spans="1:15">
      <c r="A91" s="561" t="s">
        <v>930</v>
      </c>
      <c r="B91" s="562"/>
      <c r="C91" s="562"/>
      <c r="D91" s="562"/>
      <c r="E91" s="562"/>
      <c r="F91" s="562"/>
      <c r="G91" s="562"/>
      <c r="H91" s="254" t="s">
        <v>966</v>
      </c>
      <c r="I91" s="257" t="s">
        <v>945</v>
      </c>
      <c r="J91" s="257"/>
      <c r="K91" s="254" t="s">
        <v>973</v>
      </c>
      <c r="L91" s="562" t="s">
        <v>987</v>
      </c>
      <c r="M91" s="562"/>
      <c r="N91" s="254" t="s">
        <v>1000</v>
      </c>
      <c r="O91" s="255"/>
    </row>
    <row r="92" spans="1:15">
      <c r="A92" s="561" t="s">
        <v>932</v>
      </c>
      <c r="B92" s="562"/>
      <c r="C92" s="562"/>
      <c r="D92" s="562"/>
      <c r="E92" s="562"/>
      <c r="F92" s="562"/>
      <c r="G92" s="562"/>
      <c r="H92" s="254" t="s">
        <v>972</v>
      </c>
      <c r="I92" s="257" t="s">
        <v>946</v>
      </c>
      <c r="J92" s="257"/>
      <c r="K92" s="254" t="s">
        <v>974</v>
      </c>
      <c r="L92" s="562" t="s">
        <v>988</v>
      </c>
      <c r="M92" s="562"/>
      <c r="N92" s="254" t="s">
        <v>1001</v>
      </c>
      <c r="O92" s="255"/>
    </row>
    <row r="93" spans="1:15">
      <c r="A93" s="561" t="s">
        <v>931</v>
      </c>
      <c r="B93" s="562"/>
      <c r="C93" s="562"/>
      <c r="D93" s="562"/>
      <c r="E93" s="562"/>
      <c r="F93" s="562"/>
      <c r="G93" s="562"/>
      <c r="H93" s="254" t="s">
        <v>971</v>
      </c>
      <c r="I93" s="257" t="s">
        <v>947</v>
      </c>
      <c r="J93" s="257"/>
      <c r="K93" s="254" t="s">
        <v>975</v>
      </c>
      <c r="L93" s="562" t="s">
        <v>892</v>
      </c>
      <c r="M93" s="562"/>
      <c r="N93" s="254" t="s">
        <v>1002</v>
      </c>
      <c r="O93" s="255"/>
    </row>
    <row r="94" spans="1:15">
      <c r="A94" s="561" t="s">
        <v>933</v>
      </c>
      <c r="B94" s="562"/>
      <c r="C94" s="562"/>
      <c r="D94" s="562"/>
      <c r="E94" s="562"/>
      <c r="F94" s="562"/>
      <c r="G94" s="562"/>
      <c r="H94" s="254" t="s">
        <v>959</v>
      </c>
      <c r="I94" s="257" t="s">
        <v>948</v>
      </c>
      <c r="J94" s="257"/>
      <c r="K94" s="254" t="s">
        <v>976</v>
      </c>
      <c r="L94" s="562" t="s">
        <v>989</v>
      </c>
      <c r="M94" s="562"/>
      <c r="N94" s="254" t="s">
        <v>1003</v>
      </c>
      <c r="O94" s="255"/>
    </row>
    <row r="95" spans="1:15">
      <c r="A95" s="561" t="s">
        <v>934</v>
      </c>
      <c r="B95" s="562"/>
      <c r="C95" s="562"/>
      <c r="D95" s="562"/>
      <c r="E95" s="562"/>
      <c r="F95" s="562"/>
      <c r="G95" s="562"/>
      <c r="H95" s="254" t="s">
        <v>960</v>
      </c>
      <c r="I95" s="257" t="s">
        <v>949</v>
      </c>
      <c r="J95" s="257"/>
      <c r="K95" s="254" t="s">
        <v>977</v>
      </c>
      <c r="L95" s="562" t="s">
        <v>990</v>
      </c>
      <c r="M95" s="562"/>
      <c r="N95" s="254" t="s">
        <v>1004</v>
      </c>
      <c r="O95" s="255"/>
    </row>
    <row r="96" spans="1:15">
      <c r="A96" s="561" t="s">
        <v>935</v>
      </c>
      <c r="B96" s="562"/>
      <c r="C96" s="562"/>
      <c r="D96" s="562"/>
      <c r="E96" s="562"/>
      <c r="F96" s="562"/>
      <c r="G96" s="562"/>
      <c r="H96" s="254" t="s">
        <v>970</v>
      </c>
      <c r="I96" s="257" t="s">
        <v>950</v>
      </c>
      <c r="J96" s="257"/>
      <c r="K96" s="254" t="s">
        <v>978</v>
      </c>
      <c r="L96" s="562" t="s">
        <v>991</v>
      </c>
      <c r="M96" s="562"/>
      <c r="N96" s="254" t="s">
        <v>1005</v>
      </c>
      <c r="O96" s="255"/>
    </row>
    <row r="97" spans="1:15">
      <c r="A97" s="561" t="s">
        <v>936</v>
      </c>
      <c r="B97" s="562"/>
      <c r="C97" s="562"/>
      <c r="D97" s="562"/>
      <c r="E97" s="562"/>
      <c r="F97" s="562"/>
      <c r="G97" s="562"/>
      <c r="H97" s="254" t="s">
        <v>969</v>
      </c>
      <c r="I97" s="257" t="s">
        <v>951</v>
      </c>
      <c r="J97" s="257"/>
      <c r="K97" s="254" t="s">
        <v>979</v>
      </c>
      <c r="L97" s="562" t="s">
        <v>992</v>
      </c>
      <c r="M97" s="562"/>
      <c r="N97" s="254" t="s">
        <v>1006</v>
      </c>
      <c r="O97" s="179"/>
    </row>
    <row r="98" spans="1:15">
      <c r="A98" s="561" t="s">
        <v>937</v>
      </c>
      <c r="B98" s="562"/>
      <c r="C98" s="562"/>
      <c r="D98" s="562"/>
      <c r="E98" s="562"/>
      <c r="F98" s="562"/>
      <c r="G98" s="562"/>
      <c r="H98" s="254" t="s">
        <v>968</v>
      </c>
      <c r="I98" s="257" t="s">
        <v>952</v>
      </c>
      <c r="J98" s="257"/>
      <c r="K98" s="254" t="s">
        <v>980</v>
      </c>
      <c r="L98" s="562" t="s">
        <v>993</v>
      </c>
      <c r="M98" s="562"/>
      <c r="N98" s="254" t="s">
        <v>1007</v>
      </c>
      <c r="O98" s="179"/>
    </row>
    <row r="99" spans="1:15">
      <c r="A99" s="561" t="s">
        <v>938</v>
      </c>
      <c r="B99" s="562"/>
      <c r="C99" s="562"/>
      <c r="D99" s="562"/>
      <c r="E99" s="562"/>
      <c r="F99" s="562"/>
      <c r="G99" s="562"/>
      <c r="H99" s="254" t="s">
        <v>961</v>
      </c>
      <c r="I99" s="257" t="s">
        <v>953</v>
      </c>
      <c r="J99" s="257"/>
      <c r="K99" s="254" t="s">
        <v>981</v>
      </c>
      <c r="L99" s="562" t="s">
        <v>994</v>
      </c>
      <c r="M99" s="562"/>
      <c r="N99" s="254" t="s">
        <v>1008</v>
      </c>
      <c r="O99" s="179"/>
    </row>
    <row r="100" spans="1:15">
      <c r="A100" s="561" t="s">
        <v>939</v>
      </c>
      <c r="B100" s="562"/>
      <c r="C100" s="562"/>
      <c r="D100" s="562"/>
      <c r="E100" s="562"/>
      <c r="F100" s="562"/>
      <c r="G100" s="562"/>
      <c r="H100" s="254" t="s">
        <v>967</v>
      </c>
      <c r="I100" s="257" t="s">
        <v>954</v>
      </c>
      <c r="J100" s="257"/>
      <c r="K100" s="254" t="s">
        <v>982</v>
      </c>
      <c r="L100" s="562" t="s">
        <v>995</v>
      </c>
      <c r="M100" s="562"/>
      <c r="N100" s="254" t="s">
        <v>1009</v>
      </c>
      <c r="O100" s="255"/>
    </row>
    <row r="101" spans="1:15">
      <c r="A101" s="561" t="s">
        <v>940</v>
      </c>
      <c r="B101" s="562"/>
      <c r="C101" s="562"/>
      <c r="D101" s="562"/>
      <c r="E101" s="562"/>
      <c r="F101" s="562"/>
      <c r="G101" s="562"/>
      <c r="H101" s="254" t="s">
        <v>966</v>
      </c>
      <c r="I101" s="257" t="s">
        <v>955</v>
      </c>
      <c r="J101" s="257"/>
      <c r="K101" s="254" t="s">
        <v>983</v>
      </c>
      <c r="L101" s="562" t="s">
        <v>996</v>
      </c>
      <c r="M101" s="562"/>
      <c r="N101" s="254" t="s">
        <v>1010</v>
      </c>
      <c r="O101" s="255"/>
    </row>
    <row r="102" spans="1:15">
      <c r="A102" s="561" t="s">
        <v>941</v>
      </c>
      <c r="B102" s="562"/>
      <c r="C102" s="562"/>
      <c r="D102" s="562"/>
      <c r="E102" s="562"/>
      <c r="F102" s="562"/>
      <c r="G102" s="562"/>
      <c r="H102" s="254" t="s">
        <v>962</v>
      </c>
      <c r="I102" s="257" t="s">
        <v>956</v>
      </c>
      <c r="J102" s="257"/>
      <c r="K102" s="254" t="s">
        <v>984</v>
      </c>
      <c r="L102" s="562" t="s">
        <v>997</v>
      </c>
      <c r="M102" s="562"/>
      <c r="N102" s="254" t="s">
        <v>1008</v>
      </c>
      <c r="O102" s="255"/>
    </row>
    <row r="103" spans="1:15">
      <c r="A103" s="561" t="s">
        <v>942</v>
      </c>
      <c r="B103" s="562"/>
      <c r="C103" s="562"/>
      <c r="D103" s="562"/>
      <c r="E103" s="562"/>
      <c r="F103" s="562"/>
      <c r="G103" s="562"/>
      <c r="H103" s="254" t="s">
        <v>963</v>
      </c>
      <c r="I103" s="562" t="s">
        <v>957</v>
      </c>
      <c r="J103" s="562"/>
      <c r="K103" s="254" t="s">
        <v>985</v>
      </c>
      <c r="L103" s="562" t="s">
        <v>998</v>
      </c>
      <c r="M103" s="562"/>
      <c r="N103" s="254" t="s">
        <v>1011</v>
      </c>
      <c r="O103" s="255"/>
    </row>
    <row r="104" spans="1:15">
      <c r="A104" s="561" t="s">
        <v>943</v>
      </c>
      <c r="B104" s="562"/>
      <c r="C104" s="562"/>
      <c r="D104" s="562"/>
      <c r="E104" s="562"/>
      <c r="F104" s="562"/>
      <c r="G104" s="562"/>
      <c r="H104" s="254" t="s">
        <v>964</v>
      </c>
      <c r="I104" s="562" t="s">
        <v>958</v>
      </c>
      <c r="J104" s="562"/>
      <c r="K104" s="254" t="s">
        <v>986</v>
      </c>
      <c r="L104" s="562" t="s">
        <v>999</v>
      </c>
      <c r="M104" s="562"/>
      <c r="N104" s="254" t="s">
        <v>1012</v>
      </c>
      <c r="O104" s="255"/>
    </row>
    <row r="105" spans="1:15">
      <c r="A105" s="561" t="s">
        <v>944</v>
      </c>
      <c r="B105" s="562"/>
      <c r="C105" s="562"/>
      <c r="D105" s="562"/>
      <c r="E105" s="562"/>
      <c r="F105" s="562"/>
      <c r="G105" s="562"/>
      <c r="H105" s="254" t="s">
        <v>965</v>
      </c>
      <c r="L105" s="178"/>
      <c r="M105" s="178"/>
      <c r="N105" s="178"/>
      <c r="O105" s="179"/>
    </row>
    <row r="106" spans="1:15">
      <c r="A106" s="256"/>
      <c r="B106" s="257"/>
      <c r="C106" s="257"/>
      <c r="D106" s="257"/>
      <c r="E106" s="257"/>
      <c r="F106" s="257"/>
      <c r="G106" s="257"/>
      <c r="H106" s="254"/>
      <c r="L106" s="254"/>
      <c r="M106" s="254"/>
      <c r="N106" s="254"/>
      <c r="O106" s="255"/>
    </row>
    <row r="107" spans="1:15" ht="20.25" customHeight="1">
      <c r="A107" s="256" t="s">
        <v>1014</v>
      </c>
      <c r="B107" s="257"/>
      <c r="C107" s="257"/>
      <c r="D107" s="257"/>
      <c r="E107" s="257"/>
      <c r="F107" s="257"/>
      <c r="G107" s="257"/>
      <c r="H107" s="254"/>
      <c r="L107" s="254"/>
      <c r="M107" s="254"/>
      <c r="N107" s="254"/>
      <c r="O107" s="255"/>
    </row>
    <row r="108" spans="1:15">
      <c r="A108" s="414" t="s">
        <v>1013</v>
      </c>
      <c r="B108" s="415"/>
      <c r="C108" s="415"/>
      <c r="D108" s="415"/>
      <c r="E108" s="415"/>
      <c r="F108" s="415"/>
      <c r="G108" s="415"/>
      <c r="H108" s="415"/>
      <c r="I108" s="58"/>
      <c r="J108" s="58"/>
      <c r="K108" s="58"/>
      <c r="L108" s="415"/>
      <c r="M108" s="415"/>
      <c r="N108" s="415"/>
      <c r="O108" s="416"/>
    </row>
    <row r="109" spans="1:15">
      <c r="A109" s="423"/>
      <c r="B109" s="424"/>
      <c r="C109" s="424"/>
      <c r="D109" s="424"/>
      <c r="E109" s="424"/>
      <c r="F109" s="424"/>
      <c r="G109" s="424"/>
      <c r="H109" s="424"/>
      <c r="I109" s="424"/>
      <c r="J109" s="424"/>
      <c r="K109" s="424"/>
      <c r="L109" s="424"/>
      <c r="M109" s="424"/>
      <c r="N109" s="424"/>
      <c r="O109" s="425"/>
    </row>
    <row r="110" spans="1:15" s="89" customFormat="1" ht="25.5">
      <c r="A110" s="88" t="s">
        <v>379</v>
      </c>
      <c r="B110" s="88" t="s">
        <v>341</v>
      </c>
      <c r="C110" s="88" t="s">
        <v>339</v>
      </c>
      <c r="D110" s="88" t="s">
        <v>339</v>
      </c>
      <c r="E110" s="88" t="s">
        <v>341</v>
      </c>
      <c r="F110" s="88" t="s">
        <v>466</v>
      </c>
      <c r="G110" s="88"/>
      <c r="H110" s="467" t="s">
        <v>467</v>
      </c>
      <c r="I110" s="88" t="s">
        <v>244</v>
      </c>
      <c r="J110" s="191">
        <v>6</v>
      </c>
      <c r="K110" s="191">
        <v>3</v>
      </c>
      <c r="L110" s="191">
        <v>3</v>
      </c>
      <c r="M110" s="191">
        <v>11530031</v>
      </c>
      <c r="N110" s="191">
        <v>873131.86</v>
      </c>
      <c r="O110" s="191">
        <v>873131.86</v>
      </c>
    </row>
    <row r="111" spans="1:15" ht="20.25" customHeight="1">
      <c r="A111" s="552" t="s">
        <v>337</v>
      </c>
      <c r="B111" s="553"/>
      <c r="C111" s="553"/>
      <c r="D111" s="553"/>
      <c r="E111" s="553"/>
      <c r="F111" s="553"/>
      <c r="G111" s="553"/>
      <c r="H111" s="553"/>
      <c r="I111" s="553"/>
      <c r="J111" s="553"/>
      <c r="K111" s="553"/>
      <c r="L111" s="553"/>
      <c r="M111" s="553"/>
      <c r="N111" s="553"/>
      <c r="O111" s="554"/>
    </row>
    <row r="112" spans="1:15" ht="20.25" customHeight="1">
      <c r="A112" s="561" t="s">
        <v>468</v>
      </c>
      <c r="B112" s="562"/>
      <c r="C112" s="562"/>
      <c r="D112" s="562"/>
      <c r="E112" s="562"/>
      <c r="F112" s="562"/>
      <c r="G112" s="562"/>
      <c r="H112" s="562"/>
      <c r="I112" s="562"/>
      <c r="J112" s="562"/>
      <c r="K112" s="562"/>
      <c r="L112" s="562"/>
      <c r="M112" s="562"/>
      <c r="N112" s="562"/>
      <c r="O112" s="563"/>
    </row>
    <row r="113" spans="1:15" ht="20.25" customHeight="1">
      <c r="A113" s="552" t="s">
        <v>338</v>
      </c>
      <c r="B113" s="553"/>
      <c r="C113" s="553"/>
      <c r="D113" s="553"/>
      <c r="E113" s="553"/>
      <c r="F113" s="553"/>
      <c r="G113" s="553"/>
      <c r="H113" s="553"/>
      <c r="I113" s="553"/>
      <c r="J113" s="553"/>
      <c r="K113" s="553"/>
      <c r="L113" s="553"/>
      <c r="M113" s="553"/>
      <c r="N113" s="553"/>
      <c r="O113" s="554"/>
    </row>
    <row r="114" spans="1:15" ht="33" customHeight="1">
      <c r="A114" s="555" t="s">
        <v>1015</v>
      </c>
      <c r="B114" s="556"/>
      <c r="C114" s="556"/>
      <c r="D114" s="556"/>
      <c r="E114" s="556"/>
      <c r="F114" s="556"/>
      <c r="G114" s="556"/>
      <c r="H114" s="556"/>
      <c r="I114" s="556"/>
      <c r="J114" s="556"/>
      <c r="K114" s="556"/>
      <c r="L114" s="556"/>
      <c r="M114" s="556"/>
      <c r="N114" s="556"/>
      <c r="O114" s="557"/>
    </row>
    <row r="115" spans="1:15">
      <c r="A115" s="177" t="s">
        <v>1016</v>
      </c>
      <c r="B115" s="178"/>
      <c r="C115" s="178"/>
      <c r="D115" s="178"/>
      <c r="E115" s="178"/>
      <c r="F115" s="178"/>
      <c r="G115" s="178"/>
      <c r="H115" s="178"/>
      <c r="I115" s="178"/>
      <c r="J115" s="178"/>
      <c r="K115" s="178"/>
      <c r="L115" s="178"/>
      <c r="M115" s="178"/>
      <c r="N115" s="178"/>
      <c r="O115" s="179"/>
    </row>
    <row r="116" spans="1:15">
      <c r="A116" s="90"/>
      <c r="B116" s="91"/>
      <c r="C116" s="91"/>
      <c r="D116" s="91"/>
      <c r="E116" s="91"/>
      <c r="F116" s="91"/>
      <c r="G116" s="91"/>
      <c r="H116" s="91"/>
      <c r="I116" s="91"/>
      <c r="J116" s="91"/>
      <c r="K116" s="91"/>
      <c r="L116" s="91"/>
      <c r="M116" s="91"/>
      <c r="N116" s="91"/>
      <c r="O116" s="92"/>
    </row>
    <row r="117" spans="1:15" ht="20.100000000000001" customHeight="1">
      <c r="A117" s="491" t="s">
        <v>84</v>
      </c>
      <c r="B117" s="491" t="s">
        <v>128</v>
      </c>
      <c r="C117" s="491" t="s">
        <v>44</v>
      </c>
      <c r="D117" s="491" t="s">
        <v>42</v>
      </c>
      <c r="E117" s="491" t="s">
        <v>43</v>
      </c>
      <c r="F117" s="491" t="s">
        <v>12</v>
      </c>
      <c r="G117" s="491" t="s">
        <v>75</v>
      </c>
      <c r="H117" s="558" t="s">
        <v>13</v>
      </c>
      <c r="I117" s="491" t="s">
        <v>129</v>
      </c>
      <c r="J117" s="508" t="s">
        <v>130</v>
      </c>
      <c r="K117" s="509"/>
      <c r="L117" s="560"/>
      <c r="M117" s="508" t="s">
        <v>94</v>
      </c>
      <c r="N117" s="509"/>
      <c r="O117" s="560"/>
    </row>
    <row r="118" spans="1:15" ht="20.100000000000001" customHeight="1">
      <c r="A118" s="510"/>
      <c r="B118" s="510"/>
      <c r="C118" s="510"/>
      <c r="D118" s="510"/>
      <c r="E118" s="510"/>
      <c r="F118" s="510"/>
      <c r="G118" s="510"/>
      <c r="H118" s="559"/>
      <c r="I118" s="510"/>
      <c r="J118" s="176" t="s">
        <v>131</v>
      </c>
      <c r="K118" s="176" t="s">
        <v>187</v>
      </c>
      <c r="L118" s="176" t="s">
        <v>132</v>
      </c>
      <c r="M118" s="176" t="s">
        <v>90</v>
      </c>
      <c r="N118" s="176" t="s">
        <v>188</v>
      </c>
      <c r="O118" s="176" t="s">
        <v>21</v>
      </c>
    </row>
    <row r="119" spans="1:15" s="89" customFormat="1" ht="25.5">
      <c r="A119" s="93" t="s">
        <v>379</v>
      </c>
      <c r="B119" s="93" t="s">
        <v>339</v>
      </c>
      <c r="C119" s="93" t="s">
        <v>339</v>
      </c>
      <c r="D119" s="93" t="s">
        <v>339</v>
      </c>
      <c r="E119" s="93" t="s">
        <v>341</v>
      </c>
      <c r="F119" s="93" t="s">
        <v>401</v>
      </c>
      <c r="G119" s="93"/>
      <c r="H119" s="106" t="s">
        <v>305</v>
      </c>
      <c r="I119" s="93" t="s">
        <v>329</v>
      </c>
      <c r="J119" s="192">
        <v>40000</v>
      </c>
      <c r="K119" s="192">
        <v>20706</v>
      </c>
      <c r="L119" s="192">
        <v>42373</v>
      </c>
      <c r="M119" s="192">
        <v>69989103</v>
      </c>
      <c r="N119" s="192">
        <v>39204574.869999997</v>
      </c>
      <c r="O119" s="192">
        <v>39204574.869999997</v>
      </c>
    </row>
    <row r="120" spans="1:15" ht="20.25" customHeight="1">
      <c r="A120" s="552" t="s">
        <v>337</v>
      </c>
      <c r="B120" s="553"/>
      <c r="C120" s="553"/>
      <c r="D120" s="553"/>
      <c r="E120" s="553"/>
      <c r="F120" s="553"/>
      <c r="G120" s="553"/>
      <c r="H120" s="553"/>
      <c r="I120" s="553"/>
      <c r="J120" s="553"/>
      <c r="K120" s="553"/>
      <c r="L120" s="553"/>
      <c r="M120" s="553"/>
      <c r="N120" s="553"/>
      <c r="O120" s="554"/>
    </row>
    <row r="121" spans="1:15" ht="20.25" customHeight="1">
      <c r="A121" s="561" t="s">
        <v>469</v>
      </c>
      <c r="B121" s="562"/>
      <c r="C121" s="562"/>
      <c r="D121" s="562"/>
      <c r="E121" s="562"/>
      <c r="F121" s="562"/>
      <c r="G121" s="562"/>
      <c r="H121" s="562"/>
      <c r="I121" s="562"/>
      <c r="J121" s="562"/>
      <c r="K121" s="562"/>
      <c r="L121" s="562"/>
      <c r="M121" s="562"/>
      <c r="N121" s="562"/>
      <c r="O121" s="563"/>
    </row>
    <row r="122" spans="1:15" ht="20.25" customHeight="1">
      <c r="A122" s="552" t="s">
        <v>338</v>
      </c>
      <c r="B122" s="553"/>
      <c r="C122" s="553"/>
      <c r="D122" s="553"/>
      <c r="E122" s="553"/>
      <c r="F122" s="553"/>
      <c r="G122" s="553"/>
      <c r="H122" s="553"/>
      <c r="I122" s="553"/>
      <c r="J122" s="553"/>
      <c r="K122" s="553"/>
      <c r="L122" s="553"/>
      <c r="M122" s="553"/>
      <c r="N122" s="553"/>
      <c r="O122" s="554"/>
    </row>
    <row r="123" spans="1:15" ht="20.25" customHeight="1">
      <c r="A123" s="253" t="s">
        <v>1025</v>
      </c>
      <c r="B123" s="254"/>
      <c r="C123" s="254"/>
      <c r="D123" s="254"/>
      <c r="E123" s="254"/>
      <c r="F123" s="254"/>
      <c r="G123" s="254"/>
      <c r="H123" s="254"/>
      <c r="I123" s="254"/>
      <c r="J123" s="254"/>
      <c r="K123" s="254"/>
      <c r="L123" s="254"/>
      <c r="M123" s="254"/>
      <c r="N123" s="254"/>
      <c r="O123" s="255"/>
    </row>
    <row r="124" spans="1:15">
      <c r="A124" s="561" t="s">
        <v>933</v>
      </c>
      <c r="B124" s="562"/>
      <c r="C124" s="562"/>
      <c r="D124" s="562"/>
      <c r="E124" s="562"/>
      <c r="F124" s="562" t="s">
        <v>1026</v>
      </c>
      <c r="G124" s="562"/>
      <c r="H124" s="254" t="s">
        <v>1043</v>
      </c>
      <c r="I124" s="254" t="s">
        <v>1029</v>
      </c>
      <c r="J124" s="254"/>
      <c r="K124" s="254"/>
      <c r="L124" s="254"/>
      <c r="M124" s="254"/>
      <c r="N124" s="254"/>
      <c r="O124" s="255"/>
    </row>
    <row r="125" spans="1:15">
      <c r="A125" s="561" t="s">
        <v>935</v>
      </c>
      <c r="B125" s="562"/>
      <c r="C125" s="562"/>
      <c r="D125" s="562"/>
      <c r="E125" s="562"/>
      <c r="F125" s="562" t="s">
        <v>1027</v>
      </c>
      <c r="G125" s="562"/>
      <c r="H125" s="254" t="s">
        <v>1044</v>
      </c>
      <c r="I125" s="254" t="s">
        <v>1048</v>
      </c>
      <c r="J125" s="254"/>
      <c r="K125" s="254"/>
      <c r="L125" s="254"/>
      <c r="M125" s="254"/>
      <c r="N125" s="254"/>
      <c r="O125" s="255"/>
    </row>
    <row r="126" spans="1:15">
      <c r="A126" s="561" t="s">
        <v>1017</v>
      </c>
      <c r="B126" s="562"/>
      <c r="C126" s="562"/>
      <c r="D126" s="562"/>
      <c r="E126" s="562"/>
      <c r="F126" s="562" t="s">
        <v>1028</v>
      </c>
      <c r="G126" s="562"/>
      <c r="H126" s="254" t="s">
        <v>1045</v>
      </c>
      <c r="I126" s="254" t="s">
        <v>1049</v>
      </c>
      <c r="J126" s="254"/>
      <c r="K126" s="254"/>
      <c r="L126" s="254"/>
      <c r="M126" s="254"/>
      <c r="N126" s="254"/>
      <c r="O126" s="255"/>
    </row>
    <row r="127" spans="1:15">
      <c r="A127" s="561" t="s">
        <v>1018</v>
      </c>
      <c r="B127" s="562"/>
      <c r="C127" s="562"/>
      <c r="D127" s="562"/>
      <c r="E127" s="562"/>
      <c r="F127" s="562" t="s">
        <v>1029</v>
      </c>
      <c r="G127" s="562"/>
      <c r="H127" s="254" t="s">
        <v>942</v>
      </c>
      <c r="I127" s="254" t="s">
        <v>1050</v>
      </c>
      <c r="J127" s="254"/>
      <c r="K127" s="254"/>
      <c r="L127" s="254"/>
      <c r="M127" s="254"/>
      <c r="N127" s="254"/>
      <c r="O127" s="255"/>
    </row>
    <row r="128" spans="1:15">
      <c r="A128" s="561" t="s">
        <v>1019</v>
      </c>
      <c r="B128" s="562"/>
      <c r="C128" s="562"/>
      <c r="D128" s="562"/>
      <c r="E128" s="562"/>
      <c r="F128" s="562" t="s">
        <v>1030</v>
      </c>
      <c r="G128" s="562"/>
      <c r="H128" s="254" t="s">
        <v>1046</v>
      </c>
      <c r="I128" s="254" t="s">
        <v>1051</v>
      </c>
      <c r="J128" s="254"/>
      <c r="K128" s="254"/>
      <c r="L128" s="254"/>
      <c r="M128" s="254"/>
      <c r="N128" s="254"/>
      <c r="O128" s="255"/>
    </row>
    <row r="129" spans="1:15">
      <c r="A129" s="561" t="s">
        <v>1020</v>
      </c>
      <c r="B129" s="562"/>
      <c r="C129" s="562"/>
      <c r="D129" s="562"/>
      <c r="E129" s="562"/>
      <c r="F129" s="562" t="s">
        <v>1031</v>
      </c>
      <c r="G129" s="562"/>
      <c r="H129" s="254" t="s">
        <v>1047</v>
      </c>
      <c r="I129" s="254" t="s">
        <v>1052</v>
      </c>
      <c r="J129" s="254"/>
      <c r="K129" s="254"/>
      <c r="L129" s="254"/>
      <c r="M129" s="254"/>
      <c r="N129" s="254"/>
      <c r="O129" s="255"/>
    </row>
    <row r="130" spans="1:15">
      <c r="A130" s="561" t="s">
        <v>950</v>
      </c>
      <c r="B130" s="562"/>
      <c r="C130" s="562"/>
      <c r="D130" s="562"/>
      <c r="E130" s="562"/>
      <c r="F130" s="562" t="s">
        <v>1032</v>
      </c>
      <c r="G130" s="562"/>
      <c r="H130" s="254"/>
      <c r="I130" s="254"/>
      <c r="J130" s="254"/>
      <c r="K130" s="254"/>
      <c r="L130" s="254"/>
      <c r="M130" s="254"/>
      <c r="N130" s="254"/>
      <c r="O130" s="255"/>
    </row>
    <row r="131" spans="1:15">
      <c r="A131" s="561" t="s">
        <v>952</v>
      </c>
      <c r="B131" s="562"/>
      <c r="C131" s="562"/>
      <c r="D131" s="562"/>
      <c r="E131" s="562"/>
      <c r="F131" s="562" t="s">
        <v>1033</v>
      </c>
      <c r="G131" s="562"/>
      <c r="H131" s="254"/>
      <c r="I131" s="254"/>
      <c r="J131" s="254"/>
      <c r="K131" s="254"/>
      <c r="L131" s="254"/>
      <c r="M131" s="254"/>
      <c r="N131" s="254"/>
      <c r="O131" s="255"/>
    </row>
    <row r="132" spans="1:15">
      <c r="A132" s="561" t="s">
        <v>889</v>
      </c>
      <c r="B132" s="562"/>
      <c r="C132" s="562"/>
      <c r="D132" s="562"/>
      <c r="E132" s="562"/>
      <c r="F132" s="562" t="s">
        <v>1034</v>
      </c>
      <c r="G132" s="562"/>
      <c r="H132" s="254"/>
      <c r="I132" s="254"/>
      <c r="J132" s="254"/>
      <c r="K132" s="254"/>
      <c r="L132" s="254"/>
      <c r="M132" s="254"/>
      <c r="N132" s="254"/>
      <c r="O132" s="255"/>
    </row>
    <row r="133" spans="1:15">
      <c r="A133" s="561" t="s">
        <v>1021</v>
      </c>
      <c r="B133" s="562"/>
      <c r="C133" s="562"/>
      <c r="D133" s="562"/>
      <c r="E133" s="562"/>
      <c r="F133" s="562" t="s">
        <v>1035</v>
      </c>
      <c r="G133" s="562"/>
      <c r="H133" s="254"/>
      <c r="I133" s="254"/>
      <c r="J133" s="254"/>
      <c r="K133" s="254"/>
      <c r="L133" s="254"/>
      <c r="M133" s="254"/>
      <c r="N133" s="254"/>
      <c r="O133" s="255"/>
    </row>
    <row r="134" spans="1:15">
      <c r="A134" s="561" t="s">
        <v>1022</v>
      </c>
      <c r="B134" s="562"/>
      <c r="C134" s="562"/>
      <c r="D134" s="562"/>
      <c r="E134" s="562"/>
      <c r="F134" s="562" t="s">
        <v>1036</v>
      </c>
      <c r="G134" s="562"/>
      <c r="H134" s="254"/>
      <c r="I134" s="254"/>
      <c r="J134" s="254"/>
      <c r="K134" s="254"/>
      <c r="L134" s="254"/>
      <c r="M134" s="254"/>
      <c r="N134" s="254"/>
      <c r="O134" s="255"/>
    </row>
    <row r="135" spans="1:15">
      <c r="A135" s="561" t="s">
        <v>955</v>
      </c>
      <c r="B135" s="562"/>
      <c r="C135" s="562"/>
      <c r="D135" s="562"/>
      <c r="E135" s="562"/>
      <c r="F135" s="562" t="s">
        <v>1037</v>
      </c>
      <c r="G135" s="562"/>
      <c r="H135" s="178"/>
      <c r="I135" s="178"/>
      <c r="J135" s="178"/>
      <c r="K135" s="178"/>
      <c r="L135" s="178"/>
      <c r="M135" s="178"/>
      <c r="N135" s="178"/>
      <c r="O135" s="179"/>
    </row>
    <row r="136" spans="1:15">
      <c r="A136" s="561" t="s">
        <v>991</v>
      </c>
      <c r="B136" s="562"/>
      <c r="C136" s="562"/>
      <c r="D136" s="562"/>
      <c r="E136" s="562"/>
      <c r="F136" s="562" t="s">
        <v>1038</v>
      </c>
      <c r="G136" s="562"/>
      <c r="H136" s="178"/>
      <c r="I136" s="178"/>
      <c r="J136" s="178"/>
      <c r="K136" s="178"/>
      <c r="L136" s="178"/>
      <c r="M136" s="178"/>
      <c r="N136" s="178"/>
      <c r="O136" s="179"/>
    </row>
    <row r="137" spans="1:15">
      <c r="A137" s="561" t="s">
        <v>1023</v>
      </c>
      <c r="B137" s="562"/>
      <c r="C137" s="562"/>
      <c r="D137" s="562"/>
      <c r="E137" s="562"/>
      <c r="F137" s="562" t="s">
        <v>1039</v>
      </c>
      <c r="G137" s="562"/>
      <c r="H137" s="178"/>
      <c r="I137" s="178"/>
      <c r="J137" s="178"/>
      <c r="K137" s="178"/>
      <c r="L137" s="178"/>
      <c r="M137" s="178"/>
      <c r="N137" s="178"/>
      <c r="O137" s="179"/>
    </row>
    <row r="138" spans="1:15">
      <c r="A138" s="561" t="s">
        <v>994</v>
      </c>
      <c r="B138" s="562"/>
      <c r="C138" s="562"/>
      <c r="D138" s="562"/>
      <c r="E138" s="562"/>
      <c r="F138" s="562" t="s">
        <v>1040</v>
      </c>
      <c r="G138" s="562"/>
      <c r="H138" s="254"/>
      <c r="I138" s="254"/>
      <c r="J138" s="254"/>
      <c r="K138" s="254"/>
      <c r="L138" s="254"/>
      <c r="M138" s="254"/>
      <c r="N138" s="254"/>
      <c r="O138" s="255"/>
    </row>
    <row r="139" spans="1:15">
      <c r="A139" s="561" t="s">
        <v>990</v>
      </c>
      <c r="B139" s="562"/>
      <c r="C139" s="562"/>
      <c r="D139" s="562"/>
      <c r="E139" s="562"/>
      <c r="F139" s="562" t="s">
        <v>1041</v>
      </c>
      <c r="G139" s="562"/>
      <c r="H139" s="178"/>
      <c r="I139" s="178"/>
      <c r="J139" s="178"/>
      <c r="K139" s="178"/>
      <c r="L139" s="178"/>
      <c r="M139" s="178"/>
      <c r="N139" s="178"/>
      <c r="O139" s="179"/>
    </row>
    <row r="140" spans="1:15">
      <c r="A140" s="561" t="s">
        <v>1024</v>
      </c>
      <c r="B140" s="562"/>
      <c r="C140" s="562"/>
      <c r="D140" s="562"/>
      <c r="E140" s="562"/>
      <c r="F140" s="562" t="s">
        <v>1042</v>
      </c>
      <c r="G140" s="562"/>
      <c r="H140" s="254"/>
      <c r="I140" s="254"/>
      <c r="J140" s="254"/>
      <c r="K140" s="254"/>
      <c r="L140" s="254"/>
      <c r="M140" s="254"/>
      <c r="N140" s="254"/>
      <c r="O140" s="255"/>
    </row>
    <row r="141" spans="1:15">
      <c r="A141" s="253"/>
      <c r="B141" s="254"/>
      <c r="C141" s="254"/>
      <c r="D141" s="254"/>
      <c r="E141" s="254"/>
      <c r="F141" s="254"/>
      <c r="G141" s="254"/>
      <c r="H141" s="254"/>
      <c r="I141" s="254"/>
      <c r="J141" s="254"/>
      <c r="K141" s="254"/>
      <c r="L141" s="254"/>
      <c r="M141" s="254"/>
      <c r="N141" s="254"/>
      <c r="O141" s="255"/>
    </row>
    <row r="142" spans="1:15" ht="20.25" customHeight="1">
      <c r="A142" s="253" t="s">
        <v>1053</v>
      </c>
      <c r="B142" s="254"/>
      <c r="C142" s="254"/>
      <c r="D142" s="254"/>
      <c r="E142" s="254"/>
      <c r="F142" s="254"/>
      <c r="G142" s="254"/>
      <c r="H142" s="254"/>
      <c r="I142" s="254"/>
      <c r="J142" s="254"/>
      <c r="K142" s="254"/>
      <c r="L142" s="254"/>
      <c r="M142" s="254"/>
      <c r="N142" s="254"/>
      <c r="O142" s="255"/>
    </row>
    <row r="143" spans="1:15">
      <c r="A143" s="177" t="s">
        <v>1054</v>
      </c>
      <c r="B143" s="178"/>
      <c r="C143" s="178"/>
      <c r="D143" s="178"/>
      <c r="E143" s="178"/>
      <c r="F143" s="178"/>
      <c r="G143" s="178"/>
      <c r="H143" s="178"/>
      <c r="I143" s="178"/>
      <c r="J143" s="178"/>
      <c r="K143" s="178"/>
      <c r="L143" s="178"/>
      <c r="M143" s="178"/>
      <c r="N143" s="178"/>
      <c r="O143" s="179"/>
    </row>
    <row r="144" spans="1:15">
      <c r="A144" s="177"/>
      <c r="B144" s="178"/>
      <c r="C144" s="178"/>
      <c r="D144" s="178"/>
      <c r="E144" s="178"/>
      <c r="F144" s="178"/>
      <c r="G144" s="178"/>
      <c r="H144" s="178"/>
      <c r="I144" s="178"/>
      <c r="J144" s="178"/>
      <c r="K144" s="178"/>
      <c r="L144" s="178"/>
      <c r="M144" s="178"/>
      <c r="N144" s="178"/>
      <c r="O144" s="179"/>
    </row>
    <row r="145" spans="1:15" ht="20.100000000000001" customHeight="1">
      <c r="A145" s="491" t="s">
        <v>84</v>
      </c>
      <c r="B145" s="491" t="s">
        <v>128</v>
      </c>
      <c r="C145" s="491" t="s">
        <v>44</v>
      </c>
      <c r="D145" s="491" t="s">
        <v>42</v>
      </c>
      <c r="E145" s="491" t="s">
        <v>43</v>
      </c>
      <c r="F145" s="491" t="s">
        <v>12</v>
      </c>
      <c r="G145" s="491" t="s">
        <v>75</v>
      </c>
      <c r="H145" s="558" t="s">
        <v>13</v>
      </c>
      <c r="I145" s="491" t="s">
        <v>129</v>
      </c>
      <c r="J145" s="508" t="s">
        <v>130</v>
      </c>
      <c r="K145" s="509"/>
      <c r="L145" s="560"/>
      <c r="M145" s="508" t="s">
        <v>94</v>
      </c>
      <c r="N145" s="509"/>
      <c r="O145" s="560"/>
    </row>
    <row r="146" spans="1:15" ht="20.100000000000001" customHeight="1">
      <c r="A146" s="510"/>
      <c r="B146" s="510"/>
      <c r="C146" s="510"/>
      <c r="D146" s="510"/>
      <c r="E146" s="510"/>
      <c r="F146" s="510"/>
      <c r="G146" s="510"/>
      <c r="H146" s="559"/>
      <c r="I146" s="510"/>
      <c r="J146" s="176" t="s">
        <v>131</v>
      </c>
      <c r="K146" s="176" t="s">
        <v>187</v>
      </c>
      <c r="L146" s="176" t="s">
        <v>132</v>
      </c>
      <c r="M146" s="176" t="s">
        <v>90</v>
      </c>
      <c r="N146" s="176" t="s">
        <v>188</v>
      </c>
      <c r="O146" s="176" t="s">
        <v>21</v>
      </c>
    </row>
    <row r="147" spans="1:15" s="89" customFormat="1">
      <c r="A147" s="93" t="s">
        <v>379</v>
      </c>
      <c r="B147" s="93" t="s">
        <v>339</v>
      </c>
      <c r="C147" s="93" t="s">
        <v>339</v>
      </c>
      <c r="D147" s="93" t="s">
        <v>339</v>
      </c>
      <c r="E147" s="93" t="s">
        <v>341</v>
      </c>
      <c r="F147" s="93" t="s">
        <v>404</v>
      </c>
      <c r="G147" s="93"/>
      <c r="H147" s="106" t="s">
        <v>470</v>
      </c>
      <c r="I147" s="93" t="s">
        <v>332</v>
      </c>
      <c r="J147" s="192">
        <v>12</v>
      </c>
      <c r="K147" s="192">
        <v>6</v>
      </c>
      <c r="L147" s="192">
        <v>5</v>
      </c>
      <c r="M147" s="192">
        <v>178307662</v>
      </c>
      <c r="N147" s="192">
        <v>90260797.799999982</v>
      </c>
      <c r="O147" s="192">
        <v>68656811.799999997</v>
      </c>
    </row>
    <row r="148" spans="1:15" ht="21" customHeight="1">
      <c r="A148" s="552" t="s">
        <v>337</v>
      </c>
      <c r="B148" s="553"/>
      <c r="C148" s="553"/>
      <c r="D148" s="553"/>
      <c r="E148" s="553"/>
      <c r="F148" s="553"/>
      <c r="G148" s="553"/>
      <c r="H148" s="553"/>
      <c r="I148" s="553"/>
      <c r="J148" s="553"/>
      <c r="K148" s="553"/>
      <c r="L148" s="553"/>
      <c r="M148" s="553"/>
      <c r="N148" s="553"/>
      <c r="O148" s="554"/>
    </row>
    <row r="149" spans="1:15" ht="20.25" customHeight="1">
      <c r="A149" s="561" t="s">
        <v>481</v>
      </c>
      <c r="B149" s="562"/>
      <c r="C149" s="562"/>
      <c r="D149" s="562"/>
      <c r="E149" s="562"/>
      <c r="F149" s="562"/>
      <c r="G149" s="562"/>
      <c r="H149" s="562"/>
      <c r="I149" s="562"/>
      <c r="J149" s="562"/>
      <c r="K149" s="562"/>
      <c r="L149" s="562"/>
      <c r="M149" s="562"/>
      <c r="N149" s="562"/>
      <c r="O149" s="563"/>
    </row>
    <row r="150" spans="1:15" ht="20.25" customHeight="1">
      <c r="A150" s="552" t="s">
        <v>338</v>
      </c>
      <c r="B150" s="553"/>
      <c r="C150" s="553"/>
      <c r="D150" s="553"/>
      <c r="E150" s="553"/>
      <c r="F150" s="553"/>
      <c r="G150" s="553"/>
      <c r="H150" s="553"/>
      <c r="I150" s="553"/>
      <c r="J150" s="553"/>
      <c r="K150" s="553"/>
      <c r="L150" s="553"/>
      <c r="M150" s="553"/>
      <c r="N150" s="553"/>
      <c r="O150" s="554"/>
    </row>
    <row r="151" spans="1:15" ht="20.25" customHeight="1">
      <c r="A151" s="414" t="s">
        <v>531</v>
      </c>
      <c r="B151" s="415"/>
      <c r="C151" s="415"/>
      <c r="D151" s="415"/>
      <c r="E151" s="415"/>
      <c r="F151" s="415"/>
      <c r="G151" s="415"/>
      <c r="H151" s="415"/>
      <c r="I151" s="415"/>
      <c r="J151" s="415"/>
      <c r="K151" s="415"/>
      <c r="L151" s="415"/>
      <c r="M151" s="415"/>
      <c r="N151" s="415"/>
      <c r="O151" s="416"/>
    </row>
    <row r="152" spans="1:15">
      <c r="A152" s="414" t="s">
        <v>532</v>
      </c>
      <c r="B152" s="415"/>
      <c r="C152" s="415"/>
      <c r="D152" s="415"/>
      <c r="E152" s="415"/>
      <c r="F152" s="415"/>
      <c r="G152" s="415"/>
      <c r="H152" s="415"/>
      <c r="I152" s="415"/>
      <c r="J152" s="415"/>
      <c r="K152" s="415"/>
      <c r="L152" s="415"/>
      <c r="M152" s="415"/>
      <c r="N152" s="415"/>
      <c r="O152" s="416"/>
    </row>
    <row r="153" spans="1:15">
      <c r="A153" s="423"/>
      <c r="B153" s="424"/>
      <c r="C153" s="424"/>
      <c r="D153" s="424"/>
      <c r="E153" s="424"/>
      <c r="F153" s="424"/>
      <c r="G153" s="424"/>
      <c r="H153" s="424"/>
      <c r="I153" s="424"/>
      <c r="J153" s="424"/>
      <c r="K153" s="424"/>
      <c r="L153" s="424"/>
      <c r="M153" s="424"/>
      <c r="N153" s="424"/>
      <c r="O153" s="425"/>
    </row>
    <row r="154" spans="1:15" s="89" customFormat="1" ht="15" customHeight="1">
      <c r="A154" s="88" t="s">
        <v>379</v>
      </c>
      <c r="B154" s="88" t="s">
        <v>339</v>
      </c>
      <c r="C154" s="88" t="s">
        <v>339</v>
      </c>
      <c r="D154" s="88" t="s">
        <v>339</v>
      </c>
      <c r="E154" s="88" t="s">
        <v>341</v>
      </c>
      <c r="F154" s="88" t="s">
        <v>407</v>
      </c>
      <c r="G154" s="88"/>
      <c r="H154" s="467" t="s">
        <v>471</v>
      </c>
      <c r="I154" s="88" t="s">
        <v>330</v>
      </c>
      <c r="J154" s="191">
        <v>150</v>
      </c>
      <c r="K154" s="191">
        <v>70</v>
      </c>
      <c r="L154" s="191">
        <v>50</v>
      </c>
      <c r="M154" s="191">
        <v>271309</v>
      </c>
      <c r="N154" s="191">
        <v>51340</v>
      </c>
      <c r="O154" s="191">
        <v>51340</v>
      </c>
    </row>
    <row r="155" spans="1:15" ht="21" customHeight="1">
      <c r="A155" s="552" t="s">
        <v>337</v>
      </c>
      <c r="B155" s="553"/>
      <c r="C155" s="553"/>
      <c r="D155" s="553"/>
      <c r="E155" s="553"/>
      <c r="F155" s="553"/>
      <c r="G155" s="553"/>
      <c r="H155" s="553"/>
      <c r="I155" s="553"/>
      <c r="J155" s="553"/>
      <c r="K155" s="553"/>
      <c r="L155" s="553"/>
      <c r="M155" s="553"/>
      <c r="N155" s="553"/>
      <c r="O155" s="554"/>
    </row>
    <row r="156" spans="1:15" ht="21" customHeight="1">
      <c r="A156" s="561" t="s">
        <v>482</v>
      </c>
      <c r="B156" s="562"/>
      <c r="C156" s="562"/>
      <c r="D156" s="562"/>
      <c r="E156" s="562"/>
      <c r="F156" s="562"/>
      <c r="G156" s="562"/>
      <c r="H156" s="562"/>
      <c r="I156" s="562"/>
      <c r="J156" s="562"/>
      <c r="K156" s="562"/>
      <c r="L156" s="562"/>
      <c r="M156" s="562"/>
      <c r="N156" s="562"/>
      <c r="O156" s="563"/>
    </row>
    <row r="157" spans="1:15" ht="21" customHeight="1">
      <c r="A157" s="552" t="s">
        <v>338</v>
      </c>
      <c r="B157" s="553"/>
      <c r="C157" s="553"/>
      <c r="D157" s="553"/>
      <c r="E157" s="553"/>
      <c r="F157" s="553"/>
      <c r="G157" s="553"/>
      <c r="H157" s="553"/>
      <c r="I157" s="553"/>
      <c r="J157" s="553"/>
      <c r="K157" s="553"/>
      <c r="L157" s="553"/>
      <c r="M157" s="553"/>
      <c r="N157" s="553"/>
      <c r="O157" s="554"/>
    </row>
    <row r="158" spans="1:15" ht="33" customHeight="1">
      <c r="A158" s="555" t="s">
        <v>1055</v>
      </c>
      <c r="B158" s="556"/>
      <c r="C158" s="556"/>
      <c r="D158" s="556"/>
      <c r="E158" s="556"/>
      <c r="F158" s="556"/>
      <c r="G158" s="556"/>
      <c r="H158" s="556"/>
      <c r="I158" s="556"/>
      <c r="J158" s="556"/>
      <c r="K158" s="556"/>
      <c r="L158" s="556"/>
      <c r="M158" s="556"/>
      <c r="N158" s="556"/>
      <c r="O158" s="557"/>
    </row>
    <row r="159" spans="1:15" ht="20.25" customHeight="1">
      <c r="A159" s="177" t="s">
        <v>1056</v>
      </c>
      <c r="B159" s="178"/>
      <c r="C159" s="178"/>
      <c r="D159" s="178"/>
      <c r="E159" s="178"/>
      <c r="F159" s="178"/>
      <c r="G159" s="178"/>
      <c r="H159" s="178"/>
      <c r="I159" s="178"/>
      <c r="J159" s="178"/>
      <c r="K159" s="178"/>
      <c r="L159" s="178"/>
      <c r="M159" s="178"/>
      <c r="N159" s="178"/>
      <c r="O159" s="179"/>
    </row>
    <row r="160" spans="1:15">
      <c r="A160" s="177" t="s">
        <v>1057</v>
      </c>
      <c r="B160" s="178"/>
      <c r="C160" s="178"/>
      <c r="D160" s="178"/>
      <c r="E160" s="178"/>
      <c r="F160" s="178"/>
      <c r="G160" s="178"/>
      <c r="H160" s="178"/>
      <c r="I160" s="178"/>
      <c r="J160" s="178"/>
      <c r="K160" s="178"/>
      <c r="L160" s="178"/>
      <c r="M160" s="178"/>
      <c r="N160" s="178"/>
      <c r="O160" s="179"/>
    </row>
    <row r="161" spans="1:15">
      <c r="A161" s="177"/>
      <c r="B161" s="178"/>
      <c r="C161" s="178"/>
      <c r="D161" s="178"/>
      <c r="E161" s="178"/>
      <c r="F161" s="178"/>
      <c r="G161" s="178"/>
      <c r="H161" s="178"/>
      <c r="I161" s="178"/>
      <c r="J161" s="178"/>
      <c r="K161" s="178"/>
      <c r="L161" s="178"/>
      <c r="M161" s="178"/>
      <c r="N161" s="178"/>
      <c r="O161" s="179"/>
    </row>
    <row r="162" spans="1:15" ht="20.100000000000001" customHeight="1">
      <c r="A162" s="491" t="s">
        <v>84</v>
      </c>
      <c r="B162" s="491" t="s">
        <v>128</v>
      </c>
      <c r="C162" s="491" t="s">
        <v>44</v>
      </c>
      <c r="D162" s="491" t="s">
        <v>42</v>
      </c>
      <c r="E162" s="491" t="s">
        <v>43</v>
      </c>
      <c r="F162" s="491" t="s">
        <v>12</v>
      </c>
      <c r="G162" s="491" t="s">
        <v>75</v>
      </c>
      <c r="H162" s="558" t="s">
        <v>13</v>
      </c>
      <c r="I162" s="491" t="s">
        <v>129</v>
      </c>
      <c r="J162" s="508" t="s">
        <v>130</v>
      </c>
      <c r="K162" s="509"/>
      <c r="L162" s="560"/>
      <c r="M162" s="508" t="s">
        <v>94</v>
      </c>
      <c r="N162" s="509"/>
      <c r="O162" s="560"/>
    </row>
    <row r="163" spans="1:15" ht="20.100000000000001" customHeight="1">
      <c r="A163" s="510"/>
      <c r="B163" s="510"/>
      <c r="C163" s="510"/>
      <c r="D163" s="510"/>
      <c r="E163" s="510"/>
      <c r="F163" s="510"/>
      <c r="G163" s="510"/>
      <c r="H163" s="559"/>
      <c r="I163" s="510"/>
      <c r="J163" s="176" t="s">
        <v>131</v>
      </c>
      <c r="K163" s="176" t="s">
        <v>187</v>
      </c>
      <c r="L163" s="176" t="s">
        <v>132</v>
      </c>
      <c r="M163" s="176" t="s">
        <v>90</v>
      </c>
      <c r="N163" s="176" t="s">
        <v>188</v>
      </c>
      <c r="O163" s="176" t="s">
        <v>21</v>
      </c>
    </row>
    <row r="164" spans="1:15" s="89" customFormat="1" ht="25.5">
      <c r="A164" s="88" t="s">
        <v>379</v>
      </c>
      <c r="B164" s="88" t="s">
        <v>354</v>
      </c>
      <c r="C164" s="88" t="s">
        <v>339</v>
      </c>
      <c r="D164" s="88" t="s">
        <v>339</v>
      </c>
      <c r="E164" s="88" t="s">
        <v>340</v>
      </c>
      <c r="F164" s="88" t="s">
        <v>410</v>
      </c>
      <c r="G164" s="88"/>
      <c r="H164" s="106" t="s">
        <v>472</v>
      </c>
      <c r="I164" s="88" t="s">
        <v>331</v>
      </c>
      <c r="J164" s="191">
        <v>157090</v>
      </c>
      <c r="K164" s="191">
        <v>83578.149999999994</v>
      </c>
      <c r="L164" s="191">
        <v>31193.88</v>
      </c>
      <c r="M164" s="191">
        <v>16217860</v>
      </c>
      <c r="N164" s="191">
        <v>8237738.75</v>
      </c>
      <c r="O164" s="191">
        <v>5141217.75</v>
      </c>
    </row>
    <row r="165" spans="1:15" ht="20.25" customHeight="1">
      <c r="A165" s="552" t="s">
        <v>337</v>
      </c>
      <c r="B165" s="553"/>
      <c r="C165" s="553"/>
      <c r="D165" s="553"/>
      <c r="E165" s="553"/>
      <c r="F165" s="553"/>
      <c r="G165" s="553"/>
      <c r="H165" s="553"/>
      <c r="I165" s="553"/>
      <c r="J165" s="553"/>
      <c r="K165" s="553"/>
      <c r="L165" s="553"/>
      <c r="M165" s="553"/>
      <c r="N165" s="553"/>
      <c r="O165" s="554"/>
    </row>
    <row r="166" spans="1:15" ht="20.25" customHeight="1">
      <c r="A166" s="561" t="s">
        <v>473</v>
      </c>
      <c r="B166" s="562"/>
      <c r="C166" s="562"/>
      <c r="D166" s="562"/>
      <c r="E166" s="562"/>
      <c r="F166" s="562"/>
      <c r="G166" s="562"/>
      <c r="H166" s="562"/>
      <c r="I166" s="562"/>
      <c r="J166" s="562"/>
      <c r="K166" s="562"/>
      <c r="L166" s="562"/>
      <c r="M166" s="562"/>
      <c r="N166" s="562"/>
      <c r="O166" s="563"/>
    </row>
    <row r="167" spans="1:15" ht="20.25" customHeight="1">
      <c r="A167" s="552" t="s">
        <v>338</v>
      </c>
      <c r="B167" s="553"/>
      <c r="C167" s="553"/>
      <c r="D167" s="553"/>
      <c r="E167" s="553"/>
      <c r="F167" s="553"/>
      <c r="G167" s="553"/>
      <c r="H167" s="553"/>
      <c r="I167" s="553"/>
      <c r="J167" s="553"/>
      <c r="K167" s="553"/>
      <c r="L167" s="553"/>
      <c r="M167" s="553"/>
      <c r="N167" s="553"/>
      <c r="O167" s="554"/>
    </row>
    <row r="168" spans="1:15" ht="20.25" customHeight="1">
      <c r="A168" s="177" t="s">
        <v>1058</v>
      </c>
      <c r="B168" s="178"/>
      <c r="C168" s="178"/>
      <c r="D168" s="178"/>
      <c r="E168" s="178"/>
      <c r="F168" s="178"/>
      <c r="G168" s="178"/>
      <c r="H168" s="178"/>
      <c r="I168" s="178"/>
      <c r="J168" s="178"/>
      <c r="K168" s="178"/>
      <c r="L168" s="178"/>
      <c r="M168" s="178"/>
      <c r="N168" s="178"/>
      <c r="O168" s="179"/>
    </row>
    <row r="169" spans="1:15" ht="74.25" customHeight="1">
      <c r="A169" s="555" t="s">
        <v>1059</v>
      </c>
      <c r="B169" s="556"/>
      <c r="C169" s="556"/>
      <c r="D169" s="556"/>
      <c r="E169" s="556"/>
      <c r="F169" s="556"/>
      <c r="G169" s="556"/>
      <c r="H169" s="556"/>
      <c r="I169" s="556"/>
      <c r="J169" s="556"/>
      <c r="K169" s="556"/>
      <c r="L169" s="556"/>
      <c r="M169" s="556"/>
      <c r="N169" s="556"/>
      <c r="O169" s="557"/>
    </row>
    <row r="170" spans="1:15" ht="20.25" customHeight="1">
      <c r="A170" s="177" t="s">
        <v>1060</v>
      </c>
      <c r="B170" s="178"/>
      <c r="C170" s="178"/>
      <c r="D170" s="178"/>
      <c r="E170" s="178"/>
      <c r="F170" s="178"/>
      <c r="G170" s="178"/>
      <c r="H170" s="178"/>
      <c r="I170" s="178"/>
      <c r="J170" s="178"/>
      <c r="K170" s="178"/>
      <c r="L170" s="178"/>
      <c r="M170" s="178"/>
      <c r="N170" s="178"/>
      <c r="O170" s="179"/>
    </row>
    <row r="171" spans="1:15">
      <c r="A171" s="552" t="s">
        <v>1061</v>
      </c>
      <c r="B171" s="553"/>
      <c r="C171" s="553"/>
      <c r="D171" s="553"/>
      <c r="E171" s="553"/>
      <c r="F171" s="553"/>
      <c r="G171" s="553"/>
      <c r="H171" s="553"/>
      <c r="I171" s="553"/>
      <c r="J171" s="553"/>
      <c r="K171" s="553"/>
      <c r="L171" s="553"/>
      <c r="M171" s="553"/>
      <c r="N171" s="553"/>
      <c r="O171" s="554"/>
    </row>
    <row r="172" spans="1:15">
      <c r="A172" s="90"/>
      <c r="B172" s="91"/>
      <c r="C172" s="91"/>
      <c r="D172" s="91"/>
      <c r="E172" s="91"/>
      <c r="F172" s="91"/>
      <c r="G172" s="91"/>
      <c r="H172" s="91"/>
      <c r="I172" s="91"/>
      <c r="J172" s="91"/>
      <c r="K172" s="91"/>
      <c r="L172" s="91"/>
      <c r="M172" s="91"/>
      <c r="N172" s="91"/>
      <c r="O172" s="92"/>
    </row>
    <row r="173" spans="1:15" ht="20.100000000000001" customHeight="1">
      <c r="A173" s="491" t="s">
        <v>84</v>
      </c>
      <c r="B173" s="491" t="s">
        <v>128</v>
      </c>
      <c r="C173" s="491" t="s">
        <v>44</v>
      </c>
      <c r="D173" s="491" t="s">
        <v>42</v>
      </c>
      <c r="E173" s="491" t="s">
        <v>43</v>
      </c>
      <c r="F173" s="491" t="s">
        <v>12</v>
      </c>
      <c r="G173" s="491" t="s">
        <v>75</v>
      </c>
      <c r="H173" s="558" t="s">
        <v>13</v>
      </c>
      <c r="I173" s="491" t="s">
        <v>129</v>
      </c>
      <c r="J173" s="508" t="s">
        <v>130</v>
      </c>
      <c r="K173" s="509"/>
      <c r="L173" s="560"/>
      <c r="M173" s="508" t="s">
        <v>94</v>
      </c>
      <c r="N173" s="509"/>
      <c r="O173" s="560"/>
    </row>
    <row r="174" spans="1:15" ht="20.100000000000001" customHeight="1">
      <c r="A174" s="510"/>
      <c r="B174" s="510"/>
      <c r="C174" s="510"/>
      <c r="D174" s="510"/>
      <c r="E174" s="510"/>
      <c r="F174" s="510"/>
      <c r="G174" s="510"/>
      <c r="H174" s="559"/>
      <c r="I174" s="510"/>
      <c r="J174" s="176" t="s">
        <v>131</v>
      </c>
      <c r="K174" s="176" t="s">
        <v>187</v>
      </c>
      <c r="L174" s="176" t="s">
        <v>132</v>
      </c>
      <c r="M174" s="176" t="s">
        <v>90</v>
      </c>
      <c r="N174" s="176" t="s">
        <v>188</v>
      </c>
      <c r="O174" s="176" t="s">
        <v>21</v>
      </c>
    </row>
    <row r="175" spans="1:15" s="89" customFormat="1" ht="15" customHeight="1">
      <c r="A175" s="93" t="s">
        <v>379</v>
      </c>
      <c r="B175" s="93" t="s">
        <v>339</v>
      </c>
      <c r="C175" s="93" t="s">
        <v>339</v>
      </c>
      <c r="D175" s="93" t="s">
        <v>339</v>
      </c>
      <c r="E175" s="93" t="s">
        <v>379</v>
      </c>
      <c r="F175" s="93" t="s">
        <v>474</v>
      </c>
      <c r="G175" s="93"/>
      <c r="H175" s="106" t="s">
        <v>475</v>
      </c>
      <c r="I175" s="93" t="s">
        <v>333</v>
      </c>
      <c r="J175" s="192">
        <v>22000</v>
      </c>
      <c r="K175" s="192">
        <v>9950</v>
      </c>
      <c r="L175" s="192">
        <v>7705</v>
      </c>
      <c r="M175" s="192">
        <v>220782765</v>
      </c>
      <c r="N175" s="192">
        <v>67785524.519999996</v>
      </c>
      <c r="O175" s="192">
        <v>54585524.520000003</v>
      </c>
    </row>
    <row r="176" spans="1:15" ht="20.25" customHeight="1">
      <c r="A176" s="552" t="s">
        <v>337</v>
      </c>
      <c r="B176" s="553"/>
      <c r="C176" s="553"/>
      <c r="D176" s="553"/>
      <c r="E176" s="553"/>
      <c r="F176" s="553"/>
      <c r="G176" s="553"/>
      <c r="H176" s="553"/>
      <c r="I176" s="553"/>
      <c r="J176" s="553"/>
      <c r="K176" s="553"/>
      <c r="L176" s="553"/>
      <c r="M176" s="553"/>
      <c r="N176" s="553"/>
      <c r="O176" s="554"/>
    </row>
    <row r="177" spans="1:15" ht="20.25" customHeight="1">
      <c r="A177" s="555" t="s">
        <v>483</v>
      </c>
      <c r="B177" s="556"/>
      <c r="C177" s="556"/>
      <c r="D177" s="556"/>
      <c r="E177" s="556"/>
      <c r="F177" s="556"/>
      <c r="G177" s="556"/>
      <c r="H177" s="556"/>
      <c r="I177" s="556"/>
      <c r="J177" s="556"/>
      <c r="K177" s="556"/>
      <c r="L177" s="556"/>
      <c r="M177" s="556"/>
      <c r="N177" s="556"/>
      <c r="O177" s="557"/>
    </row>
    <row r="178" spans="1:15" ht="20.25" customHeight="1">
      <c r="A178" s="552" t="s">
        <v>338</v>
      </c>
      <c r="B178" s="553"/>
      <c r="C178" s="553"/>
      <c r="D178" s="553"/>
      <c r="E178" s="553"/>
      <c r="F178" s="553"/>
      <c r="G178" s="553"/>
      <c r="H178" s="553"/>
      <c r="I178" s="553"/>
      <c r="J178" s="553"/>
      <c r="K178" s="553"/>
      <c r="L178" s="553"/>
      <c r="M178" s="553"/>
      <c r="N178" s="553"/>
      <c r="O178" s="554"/>
    </row>
    <row r="179" spans="1:15" ht="20.25" customHeight="1">
      <c r="A179" s="177" t="s">
        <v>525</v>
      </c>
      <c r="B179" s="178"/>
      <c r="C179" s="178"/>
      <c r="D179" s="178"/>
      <c r="E179" s="178"/>
      <c r="F179" s="178"/>
      <c r="G179" s="178"/>
      <c r="H179" s="178"/>
      <c r="I179" s="178"/>
      <c r="J179" s="178"/>
      <c r="K179" s="178"/>
      <c r="L179" s="178"/>
      <c r="M179" s="178"/>
      <c r="N179" s="178"/>
      <c r="O179" s="179"/>
    </row>
    <row r="180" spans="1:15" ht="20.25" customHeight="1">
      <c r="A180" s="177" t="s">
        <v>526</v>
      </c>
      <c r="B180" s="178"/>
      <c r="C180" s="178"/>
      <c r="D180" s="178"/>
      <c r="E180" s="178"/>
      <c r="F180" s="178"/>
      <c r="G180" s="178"/>
      <c r="H180" s="178"/>
      <c r="I180" s="178"/>
      <c r="J180" s="178"/>
      <c r="K180" s="178"/>
      <c r="L180" s="178"/>
      <c r="M180" s="178"/>
      <c r="N180" s="178"/>
      <c r="O180" s="179"/>
    </row>
    <row r="181" spans="1:15">
      <c r="A181" s="177" t="s">
        <v>527</v>
      </c>
      <c r="B181" s="178"/>
      <c r="C181" s="178"/>
      <c r="D181" s="178"/>
      <c r="E181" s="178"/>
      <c r="F181" s="178"/>
      <c r="G181" s="178"/>
      <c r="H181" s="178"/>
      <c r="I181" s="178"/>
      <c r="J181" s="178"/>
      <c r="K181" s="178"/>
      <c r="L181" s="178"/>
      <c r="M181" s="178"/>
      <c r="N181" s="178"/>
      <c r="O181" s="179"/>
    </row>
    <row r="182" spans="1:15">
      <c r="A182" s="177"/>
      <c r="B182" s="178"/>
      <c r="C182" s="178"/>
      <c r="D182" s="178"/>
      <c r="E182" s="178"/>
      <c r="F182" s="178"/>
      <c r="G182" s="178"/>
      <c r="H182" s="178"/>
      <c r="I182" s="178"/>
      <c r="J182" s="178"/>
      <c r="K182" s="178"/>
      <c r="L182" s="178"/>
      <c r="M182" s="178"/>
      <c r="N182" s="178"/>
      <c r="O182" s="179"/>
    </row>
    <row r="183" spans="1:15" ht="20.100000000000001" customHeight="1">
      <c r="A183" s="491" t="s">
        <v>84</v>
      </c>
      <c r="B183" s="491" t="s">
        <v>128</v>
      </c>
      <c r="C183" s="491" t="s">
        <v>44</v>
      </c>
      <c r="D183" s="491" t="s">
        <v>42</v>
      </c>
      <c r="E183" s="491" t="s">
        <v>43</v>
      </c>
      <c r="F183" s="491" t="s">
        <v>12</v>
      </c>
      <c r="G183" s="491" t="s">
        <v>75</v>
      </c>
      <c r="H183" s="491" t="s">
        <v>13</v>
      </c>
      <c r="I183" s="491" t="s">
        <v>129</v>
      </c>
      <c r="J183" s="508" t="s">
        <v>130</v>
      </c>
      <c r="K183" s="509"/>
      <c r="L183" s="560"/>
      <c r="M183" s="508" t="s">
        <v>94</v>
      </c>
      <c r="N183" s="509"/>
      <c r="O183" s="560"/>
    </row>
    <row r="184" spans="1:15" ht="20.100000000000001" customHeight="1">
      <c r="A184" s="510"/>
      <c r="B184" s="510"/>
      <c r="C184" s="510"/>
      <c r="D184" s="510"/>
      <c r="E184" s="510"/>
      <c r="F184" s="510"/>
      <c r="G184" s="510"/>
      <c r="H184" s="510"/>
      <c r="I184" s="510"/>
      <c r="J184" s="176" t="s">
        <v>131</v>
      </c>
      <c r="K184" s="176" t="s">
        <v>187</v>
      </c>
      <c r="L184" s="176" t="s">
        <v>132</v>
      </c>
      <c r="M184" s="176" t="s">
        <v>90</v>
      </c>
      <c r="N184" s="176" t="s">
        <v>188</v>
      </c>
      <c r="O184" s="176" t="s">
        <v>21</v>
      </c>
    </row>
    <row r="185" spans="1:15" s="89" customFormat="1" ht="25.5">
      <c r="A185" s="93" t="s">
        <v>379</v>
      </c>
      <c r="B185" s="93" t="s">
        <v>349</v>
      </c>
      <c r="C185" s="93" t="s">
        <v>339</v>
      </c>
      <c r="D185" s="93" t="s">
        <v>339</v>
      </c>
      <c r="E185" s="93" t="s">
        <v>354</v>
      </c>
      <c r="F185" s="93" t="s">
        <v>412</v>
      </c>
      <c r="G185" s="93"/>
      <c r="H185" s="106" t="s">
        <v>476</v>
      </c>
      <c r="I185" s="93" t="s">
        <v>273</v>
      </c>
      <c r="J185" s="192">
        <v>241</v>
      </c>
      <c r="K185" s="192">
        <v>121</v>
      </c>
      <c r="L185" s="192">
        <v>67</v>
      </c>
      <c r="M185" s="192">
        <v>50745874</v>
      </c>
      <c r="N185" s="192">
        <v>0</v>
      </c>
      <c r="O185" s="192">
        <v>0</v>
      </c>
    </row>
    <row r="186" spans="1:15" ht="20.25" customHeight="1">
      <c r="A186" s="552" t="s">
        <v>337</v>
      </c>
      <c r="B186" s="553"/>
      <c r="C186" s="553"/>
      <c r="D186" s="553"/>
      <c r="E186" s="553"/>
      <c r="F186" s="553"/>
      <c r="G186" s="553"/>
      <c r="H186" s="553"/>
      <c r="I186" s="553"/>
      <c r="J186" s="553"/>
      <c r="K186" s="553"/>
      <c r="L186" s="553"/>
      <c r="M186" s="553"/>
      <c r="N186" s="553"/>
      <c r="O186" s="554"/>
    </row>
    <row r="187" spans="1:15" ht="20.25" customHeight="1">
      <c r="A187" s="555" t="s">
        <v>484</v>
      </c>
      <c r="B187" s="556"/>
      <c r="C187" s="556"/>
      <c r="D187" s="556"/>
      <c r="E187" s="556"/>
      <c r="F187" s="556"/>
      <c r="G187" s="556"/>
      <c r="H187" s="556"/>
      <c r="I187" s="556"/>
      <c r="J187" s="556"/>
      <c r="K187" s="556"/>
      <c r="L187" s="556"/>
      <c r="M187" s="556"/>
      <c r="N187" s="556"/>
      <c r="O187" s="557"/>
    </row>
    <row r="188" spans="1:15" ht="20.25" customHeight="1">
      <c r="A188" s="552" t="s">
        <v>338</v>
      </c>
      <c r="B188" s="553"/>
      <c r="C188" s="553"/>
      <c r="D188" s="553"/>
      <c r="E188" s="553"/>
      <c r="F188" s="553"/>
      <c r="G188" s="553"/>
      <c r="H188" s="553"/>
      <c r="I188" s="553"/>
      <c r="J188" s="553"/>
      <c r="K188" s="553"/>
      <c r="L188" s="553"/>
      <c r="M188" s="553"/>
      <c r="N188" s="553"/>
      <c r="O188" s="554"/>
    </row>
    <row r="189" spans="1:15" ht="33.75" customHeight="1">
      <c r="A189" s="555" t="s">
        <v>533</v>
      </c>
      <c r="B189" s="556"/>
      <c r="C189" s="556"/>
      <c r="D189" s="556"/>
      <c r="E189" s="556"/>
      <c r="F189" s="556"/>
      <c r="G189" s="556"/>
      <c r="H189" s="556"/>
      <c r="I189" s="556"/>
      <c r="J189" s="556"/>
      <c r="K189" s="556"/>
      <c r="L189" s="556"/>
      <c r="M189" s="556"/>
      <c r="N189" s="556"/>
      <c r="O189" s="557"/>
    </row>
    <row r="190" spans="1:15">
      <c r="A190" s="414" t="s">
        <v>534</v>
      </c>
      <c r="B190" s="415"/>
      <c r="C190" s="415"/>
      <c r="D190" s="415"/>
      <c r="E190" s="415"/>
      <c r="F190" s="415"/>
      <c r="G190" s="415"/>
      <c r="H190" s="415"/>
      <c r="I190" s="415"/>
      <c r="J190" s="415"/>
      <c r="K190" s="415"/>
      <c r="L190" s="415"/>
      <c r="M190" s="415"/>
      <c r="N190" s="415"/>
      <c r="O190" s="416"/>
    </row>
    <row r="191" spans="1:15">
      <c r="A191" s="588"/>
      <c r="B191" s="589"/>
      <c r="C191" s="589"/>
      <c r="D191" s="589"/>
      <c r="E191" s="589"/>
      <c r="F191" s="589"/>
      <c r="G191" s="589"/>
      <c r="H191" s="589"/>
      <c r="I191" s="589"/>
      <c r="J191" s="589"/>
      <c r="K191" s="589"/>
      <c r="L191" s="589"/>
      <c r="M191" s="589"/>
      <c r="N191" s="589"/>
      <c r="O191" s="590"/>
    </row>
    <row r="192" spans="1:15" s="89" customFormat="1" ht="15" customHeight="1">
      <c r="A192" s="88" t="s">
        <v>379</v>
      </c>
      <c r="B192" s="88" t="s">
        <v>339</v>
      </c>
      <c r="C192" s="88" t="s">
        <v>339</v>
      </c>
      <c r="D192" s="88" t="s">
        <v>339</v>
      </c>
      <c r="E192" s="88" t="s">
        <v>349</v>
      </c>
      <c r="F192" s="88" t="s">
        <v>416</v>
      </c>
      <c r="G192" s="88"/>
      <c r="H192" s="467" t="s">
        <v>477</v>
      </c>
      <c r="I192" s="88" t="s">
        <v>234</v>
      </c>
      <c r="J192" s="191">
        <v>7135</v>
      </c>
      <c r="K192" s="191">
        <v>3567.5</v>
      </c>
      <c r="L192" s="191">
        <v>3218</v>
      </c>
      <c r="M192" s="191">
        <v>4990000</v>
      </c>
      <c r="N192" s="191">
        <v>1365706.5</v>
      </c>
      <c r="O192" s="191">
        <v>125648.5</v>
      </c>
    </row>
    <row r="193" spans="1:16" ht="21" customHeight="1">
      <c r="A193" s="552" t="s">
        <v>337</v>
      </c>
      <c r="B193" s="553"/>
      <c r="C193" s="553"/>
      <c r="D193" s="553"/>
      <c r="E193" s="553"/>
      <c r="F193" s="553"/>
      <c r="G193" s="553"/>
      <c r="H193" s="553"/>
      <c r="I193" s="553"/>
      <c r="J193" s="553"/>
      <c r="K193" s="553"/>
      <c r="L193" s="553"/>
      <c r="M193" s="553"/>
      <c r="N193" s="553"/>
      <c r="O193" s="554"/>
    </row>
    <row r="194" spans="1:16" ht="20.25" customHeight="1">
      <c r="A194" s="561" t="s">
        <v>478</v>
      </c>
      <c r="B194" s="562"/>
      <c r="C194" s="562"/>
      <c r="D194" s="562"/>
      <c r="E194" s="562"/>
      <c r="F194" s="562"/>
      <c r="G194" s="562"/>
      <c r="H194" s="562"/>
      <c r="I194" s="562"/>
      <c r="J194" s="562"/>
      <c r="K194" s="562"/>
      <c r="L194" s="562"/>
      <c r="M194" s="562"/>
      <c r="N194" s="562"/>
      <c r="O194" s="563"/>
    </row>
    <row r="195" spans="1:16" ht="20.25" customHeight="1">
      <c r="A195" s="552" t="s">
        <v>338</v>
      </c>
      <c r="B195" s="553"/>
      <c r="C195" s="553"/>
      <c r="D195" s="553"/>
      <c r="E195" s="553"/>
      <c r="F195" s="553"/>
      <c r="G195" s="553"/>
      <c r="H195" s="553"/>
      <c r="I195" s="553"/>
      <c r="J195" s="553"/>
      <c r="K195" s="553"/>
      <c r="L195" s="553"/>
      <c r="M195" s="553"/>
      <c r="N195" s="553"/>
      <c r="O195" s="554"/>
    </row>
    <row r="196" spans="1:16" ht="60" customHeight="1">
      <c r="A196" s="555" t="s">
        <v>536</v>
      </c>
      <c r="B196" s="556"/>
      <c r="C196" s="556"/>
      <c r="D196" s="556"/>
      <c r="E196" s="556"/>
      <c r="F196" s="556"/>
      <c r="G196" s="556"/>
      <c r="H196" s="556"/>
      <c r="I196" s="556"/>
      <c r="J196" s="556"/>
      <c r="K196" s="556"/>
      <c r="L196" s="556"/>
      <c r="M196" s="556"/>
      <c r="N196" s="556"/>
      <c r="O196" s="557"/>
    </row>
    <row r="197" spans="1:16" ht="20.25" customHeight="1">
      <c r="A197" s="414" t="s">
        <v>537</v>
      </c>
      <c r="B197" s="415"/>
      <c r="C197" s="415"/>
      <c r="D197" s="415"/>
      <c r="E197" s="415"/>
      <c r="F197" s="415"/>
      <c r="G197" s="415"/>
      <c r="H197" s="415"/>
      <c r="I197" s="415"/>
      <c r="J197" s="415"/>
      <c r="K197" s="415"/>
      <c r="L197" s="415"/>
      <c r="M197" s="415"/>
      <c r="N197" s="415"/>
      <c r="O197" s="416"/>
    </row>
    <row r="198" spans="1:16">
      <c r="A198" s="414" t="s">
        <v>538</v>
      </c>
      <c r="B198" s="415"/>
      <c r="C198" s="415"/>
      <c r="D198" s="415"/>
      <c r="E198" s="415"/>
      <c r="F198" s="415"/>
      <c r="G198" s="415"/>
      <c r="H198" s="415"/>
      <c r="I198" s="415"/>
      <c r="J198" s="415"/>
      <c r="K198" s="415"/>
      <c r="L198" s="415"/>
      <c r="M198" s="415"/>
      <c r="N198" s="415"/>
      <c r="O198" s="416"/>
    </row>
    <row r="199" spans="1:16">
      <c r="A199" s="572"/>
      <c r="B199" s="573"/>
      <c r="C199" s="573"/>
      <c r="D199" s="573"/>
      <c r="E199" s="573"/>
      <c r="F199" s="573"/>
      <c r="G199" s="573"/>
      <c r="H199" s="573"/>
      <c r="I199" s="573"/>
      <c r="J199" s="573"/>
      <c r="K199" s="573"/>
      <c r="L199" s="573"/>
      <c r="M199" s="573"/>
      <c r="N199" s="573"/>
      <c r="O199" s="574"/>
    </row>
    <row r="200" spans="1:16" ht="12.75" customHeight="1">
      <c r="A200" s="94"/>
      <c r="B200" s="94"/>
      <c r="C200" s="94"/>
      <c r="D200" s="94"/>
      <c r="E200" s="91"/>
      <c r="F200" s="91"/>
      <c r="G200" s="91"/>
      <c r="H200" s="91"/>
      <c r="I200" s="91"/>
      <c r="J200" s="91"/>
      <c r="K200" s="91"/>
      <c r="L200" s="91"/>
      <c r="M200" s="91"/>
      <c r="N200" s="91"/>
      <c r="O200" s="91"/>
    </row>
    <row r="201" spans="1:16" ht="13.5" customHeight="1">
      <c r="A201" s="95"/>
      <c r="B201" s="95"/>
      <c r="C201" s="95"/>
      <c r="D201" s="96"/>
      <c r="E201" s="97"/>
      <c r="F201" s="58"/>
      <c r="G201" s="58"/>
      <c r="H201" s="58"/>
      <c r="I201" s="98"/>
      <c r="J201" s="98"/>
      <c r="K201" s="98"/>
      <c r="L201" s="98"/>
      <c r="M201" s="98"/>
      <c r="N201" s="98"/>
      <c r="O201" s="98"/>
      <c r="P201" s="99"/>
    </row>
    <row r="202" spans="1:16" s="12" customFormat="1" ht="14.25" customHeight="1">
      <c r="A202" s="100"/>
      <c r="B202" s="100"/>
      <c r="C202" s="100"/>
      <c r="D202" s="3"/>
      <c r="E202" s="101"/>
      <c r="F202" s="102"/>
      <c r="G202" s="102"/>
      <c r="H202" s="102"/>
      <c r="I202" s="570"/>
      <c r="J202" s="570"/>
      <c r="K202" s="570"/>
      <c r="L202" s="570"/>
      <c r="M202" s="170"/>
      <c r="N202" s="103"/>
      <c r="O202" s="103"/>
      <c r="P202" s="104"/>
    </row>
    <row r="203" spans="1:16" s="12" customFormat="1">
      <c r="A203" s="571"/>
      <c r="B203" s="571"/>
      <c r="C203" s="571"/>
      <c r="D203" s="571"/>
      <c r="E203" s="571"/>
      <c r="F203" s="571"/>
      <c r="G203" s="571"/>
      <c r="H203" s="571"/>
      <c r="I203" s="571"/>
      <c r="J203" s="571"/>
      <c r="K203" s="571"/>
      <c r="L203" s="571"/>
      <c r="M203" s="171"/>
    </row>
  </sheetData>
  <mergeCells count="271">
    <mergeCell ref="A33:F33"/>
    <mergeCell ref="A22:O22"/>
    <mergeCell ref="A25:F25"/>
    <mergeCell ref="A26:F26"/>
    <mergeCell ref="A27:F27"/>
    <mergeCell ref="A28:F28"/>
    <mergeCell ref="A29:F29"/>
    <mergeCell ref="A30:F30"/>
    <mergeCell ref="A31:F31"/>
    <mergeCell ref="A32:F32"/>
    <mergeCell ref="J15:L15"/>
    <mergeCell ref="M15:O15"/>
    <mergeCell ref="A52:O52"/>
    <mergeCell ref="A203:H203"/>
    <mergeCell ref="I203:L203"/>
    <mergeCell ref="A38:O38"/>
    <mergeCell ref="A40:O40"/>
    <mergeCell ref="A199:O199"/>
    <mergeCell ref="I202:L202"/>
    <mergeCell ref="A45:A46"/>
    <mergeCell ref="B45:B46"/>
    <mergeCell ref="C45:C46"/>
    <mergeCell ref="D45:D46"/>
    <mergeCell ref="E45:E46"/>
    <mergeCell ref="F45:F46"/>
    <mergeCell ref="G45:G46"/>
    <mergeCell ref="H45:H46"/>
    <mergeCell ref="I45:I46"/>
    <mergeCell ref="J45:L45"/>
    <mergeCell ref="M45:O45"/>
    <mergeCell ref="A50:O50"/>
    <mergeCell ref="A15:A16"/>
    <mergeCell ref="B15:B16"/>
    <mergeCell ref="C15:C16"/>
    <mergeCell ref="D15:D16"/>
    <mergeCell ref="E15:E16"/>
    <mergeCell ref="F15:F16"/>
    <mergeCell ref="G15:G16"/>
    <mergeCell ref="H15:H16"/>
    <mergeCell ref="I15:I16"/>
    <mergeCell ref="A61:O61"/>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9:O19"/>
    <mergeCell ref="A10:O10"/>
    <mergeCell ref="A18:O18"/>
    <mergeCell ref="A20:O20"/>
    <mergeCell ref="A11:O11"/>
    <mergeCell ref="A9:O9"/>
    <mergeCell ref="A60:O60"/>
    <mergeCell ref="B55:B56"/>
    <mergeCell ref="C55:C56"/>
    <mergeCell ref="D55:D56"/>
    <mergeCell ref="E55:E56"/>
    <mergeCell ref="F55:F56"/>
    <mergeCell ref="G55:G56"/>
    <mergeCell ref="H55:H56"/>
    <mergeCell ref="I55:I56"/>
    <mergeCell ref="J55:L55"/>
    <mergeCell ref="A55:A56"/>
    <mergeCell ref="A39:O39"/>
    <mergeCell ref="A49:O49"/>
    <mergeCell ref="A59:O59"/>
    <mergeCell ref="A58:O58"/>
    <mergeCell ref="A48:O48"/>
    <mergeCell ref="M55:O55"/>
    <mergeCell ref="A41:O41"/>
    <mergeCell ref="A42:O42"/>
    <mergeCell ref="A51:O51"/>
    <mergeCell ref="A66:O66"/>
    <mergeCell ref="A68:O68"/>
    <mergeCell ref="A67:O67"/>
    <mergeCell ref="A76:O76"/>
    <mergeCell ref="A73:A74"/>
    <mergeCell ref="B73:B74"/>
    <mergeCell ref="C73:C74"/>
    <mergeCell ref="D73:D74"/>
    <mergeCell ref="E73:E74"/>
    <mergeCell ref="F73:F74"/>
    <mergeCell ref="G73:G74"/>
    <mergeCell ref="H73:H74"/>
    <mergeCell ref="I73:I74"/>
    <mergeCell ref="J73:L73"/>
    <mergeCell ref="M73:O73"/>
    <mergeCell ref="A69:O69"/>
    <mergeCell ref="A70:O70"/>
    <mergeCell ref="A71:O71"/>
    <mergeCell ref="A78:O78"/>
    <mergeCell ref="A84:A85"/>
    <mergeCell ref="B84:B85"/>
    <mergeCell ref="C84:C85"/>
    <mergeCell ref="D84:D85"/>
    <mergeCell ref="E84:E85"/>
    <mergeCell ref="F84:F85"/>
    <mergeCell ref="G84:G85"/>
    <mergeCell ref="H84:H85"/>
    <mergeCell ref="I84:I85"/>
    <mergeCell ref="J84:L84"/>
    <mergeCell ref="M84:O84"/>
    <mergeCell ref="A82:O82"/>
    <mergeCell ref="A79:G79"/>
    <mergeCell ref="A80:G80"/>
    <mergeCell ref="A81:G81"/>
    <mergeCell ref="J145:L145"/>
    <mergeCell ref="M145:O145"/>
    <mergeCell ref="A100:G100"/>
    <mergeCell ref="A101:G101"/>
    <mergeCell ref="A102:G102"/>
    <mergeCell ref="A103:G103"/>
    <mergeCell ref="A104:G104"/>
    <mergeCell ref="A105:G105"/>
    <mergeCell ref="B117:B118"/>
    <mergeCell ref="C117:C118"/>
    <mergeCell ref="A113:O113"/>
    <mergeCell ref="I117:I118"/>
    <mergeCell ref="J117:L117"/>
    <mergeCell ref="A117:A118"/>
    <mergeCell ref="A145:A146"/>
    <mergeCell ref="B145:B146"/>
    <mergeCell ref="C145:C146"/>
    <mergeCell ref="D145:D146"/>
    <mergeCell ref="E145:E146"/>
    <mergeCell ref="F145:F146"/>
    <mergeCell ref="G145:G146"/>
    <mergeCell ref="H145:H146"/>
    <mergeCell ref="I145:I146"/>
    <mergeCell ref="A135:E135"/>
    <mergeCell ref="A77:O77"/>
    <mergeCell ref="A162:A163"/>
    <mergeCell ref="B162:B163"/>
    <mergeCell ref="C162:C163"/>
    <mergeCell ref="D162:D163"/>
    <mergeCell ref="E162:E163"/>
    <mergeCell ref="F162:F163"/>
    <mergeCell ref="G162:G163"/>
    <mergeCell ref="A98:G98"/>
    <mergeCell ref="A99:G99"/>
    <mergeCell ref="L91:M91"/>
    <mergeCell ref="D117:D118"/>
    <mergeCell ref="E117:E118"/>
    <mergeCell ref="F117:F118"/>
    <mergeCell ref="G117:G118"/>
    <mergeCell ref="L98:M98"/>
    <mergeCell ref="A112:O112"/>
    <mergeCell ref="A121:O121"/>
    <mergeCell ref="A93:G93"/>
    <mergeCell ref="A94:G94"/>
    <mergeCell ref="A95:G95"/>
    <mergeCell ref="A96:G96"/>
    <mergeCell ref="A148:O148"/>
    <mergeCell ref="F183:F184"/>
    <mergeCell ref="A169:O169"/>
    <mergeCell ref="H162:H163"/>
    <mergeCell ref="I162:I163"/>
    <mergeCell ref="J162:L162"/>
    <mergeCell ref="M162:O162"/>
    <mergeCell ref="C173:C174"/>
    <mergeCell ref="D173:D174"/>
    <mergeCell ref="E173:E174"/>
    <mergeCell ref="F173:F174"/>
    <mergeCell ref="G173:G174"/>
    <mergeCell ref="H173:H174"/>
    <mergeCell ref="I173:I174"/>
    <mergeCell ref="J173:L173"/>
    <mergeCell ref="M173:O173"/>
    <mergeCell ref="M183:O183"/>
    <mergeCell ref="A165:O165"/>
    <mergeCell ref="A167:O167"/>
    <mergeCell ref="A171:O171"/>
    <mergeCell ref="A173:A174"/>
    <mergeCell ref="B173:B174"/>
    <mergeCell ref="B183:B184"/>
    <mergeCell ref="D183:D184"/>
    <mergeCell ref="A196:O196"/>
    <mergeCell ref="A194:O194"/>
    <mergeCell ref="A149:O149"/>
    <mergeCell ref="A156:O156"/>
    <mergeCell ref="A166:O166"/>
    <mergeCell ref="A177:O177"/>
    <mergeCell ref="A187:O187"/>
    <mergeCell ref="A193:O193"/>
    <mergeCell ref="A195:O195"/>
    <mergeCell ref="A188:O188"/>
    <mergeCell ref="A155:O155"/>
    <mergeCell ref="A157:O157"/>
    <mergeCell ref="A191:O191"/>
    <mergeCell ref="A176:O176"/>
    <mergeCell ref="A178:O178"/>
    <mergeCell ref="A186:O186"/>
    <mergeCell ref="A183:A184"/>
    <mergeCell ref="G183:G184"/>
    <mergeCell ref="A189:O189"/>
    <mergeCell ref="E183:E184"/>
    <mergeCell ref="C183:C184"/>
    <mergeCell ref="H183:H184"/>
    <mergeCell ref="I183:I184"/>
    <mergeCell ref="J183:L183"/>
    <mergeCell ref="A122:O122"/>
    <mergeCell ref="A97:G97"/>
    <mergeCell ref="A91:G91"/>
    <mergeCell ref="A87:O87"/>
    <mergeCell ref="A89:O89"/>
    <mergeCell ref="L92:M92"/>
    <mergeCell ref="L93:M93"/>
    <mergeCell ref="L94:M94"/>
    <mergeCell ref="L95:M95"/>
    <mergeCell ref="L96:M96"/>
    <mergeCell ref="L97:M97"/>
    <mergeCell ref="A92:G92"/>
    <mergeCell ref="A88:O88"/>
    <mergeCell ref="A111:O111"/>
    <mergeCell ref="F139:G139"/>
    <mergeCell ref="F140:G140"/>
    <mergeCell ref="L99:M99"/>
    <mergeCell ref="L100:M100"/>
    <mergeCell ref="L101:M101"/>
    <mergeCell ref="L102:M102"/>
    <mergeCell ref="L103:M103"/>
    <mergeCell ref="L104:M104"/>
    <mergeCell ref="A136:E136"/>
    <mergeCell ref="A137:E137"/>
    <mergeCell ref="M117:O117"/>
    <mergeCell ref="A114:O114"/>
    <mergeCell ref="H117:H118"/>
    <mergeCell ref="F133:G133"/>
    <mergeCell ref="F134:G134"/>
    <mergeCell ref="F135:G135"/>
    <mergeCell ref="F136:G136"/>
    <mergeCell ref="F137:G137"/>
    <mergeCell ref="F138:G138"/>
    <mergeCell ref="A138:E138"/>
    <mergeCell ref="I103:J103"/>
    <mergeCell ref="I104:J104"/>
    <mergeCell ref="A120:O120"/>
    <mergeCell ref="A158:O158"/>
    <mergeCell ref="F124:G124"/>
    <mergeCell ref="F125:G125"/>
    <mergeCell ref="F126:G126"/>
    <mergeCell ref="F127:G127"/>
    <mergeCell ref="F128:G128"/>
    <mergeCell ref="F129:G129"/>
    <mergeCell ref="F130:G130"/>
    <mergeCell ref="F131:G131"/>
    <mergeCell ref="F132:G132"/>
    <mergeCell ref="A132:E132"/>
    <mergeCell ref="A133:E133"/>
    <mergeCell ref="A139:E139"/>
    <mergeCell ref="A140:E140"/>
    <mergeCell ref="A150:O150"/>
    <mergeCell ref="A124:E124"/>
    <mergeCell ref="A125:E125"/>
    <mergeCell ref="A126:E126"/>
    <mergeCell ref="A127:E127"/>
    <mergeCell ref="A128:E128"/>
    <mergeCell ref="A129:E129"/>
    <mergeCell ref="A130:E130"/>
    <mergeCell ref="A131:E131"/>
    <mergeCell ref="A134:E134"/>
  </mergeCells>
  <printOptions horizontalCentered="1"/>
  <pageMargins left="0.39370078740157483" right="0.39370078740157483" top="1.3779527559055118" bottom="0.47244094488188981" header="0.39370078740157483" footer="0.19685039370078741"/>
  <pageSetup scale="51" orientation="landscape" r:id="rId1"/>
  <headerFooter scaleWithDoc="0">
    <oddHeader>&amp;C&amp;G</oddHeader>
    <oddFooter>&amp;C&amp;G</oddFooter>
  </headerFooter>
  <rowBreaks count="5" manualBreakCount="5">
    <brk id="36" max="14" man="1"/>
    <brk id="64" max="14" man="1"/>
    <brk id="109" max="14" man="1"/>
    <brk id="153" max="14" man="1"/>
    <brk id="191" max="14" man="1"/>
  </row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view="pageLayout" topLeftCell="A22" zoomScale="85" zoomScaleNormal="100" zoomScaleSheetLayoutView="115" zoomScalePageLayoutView="85" workbookViewId="0">
      <selection activeCell="A33" sqref="A13:O33"/>
    </sheetView>
  </sheetViews>
  <sheetFormatPr baseColWidth="10" defaultColWidth="11.42578125" defaultRowHeight="13.5"/>
  <cols>
    <col min="1" max="7" width="5" style="1" customWidth="1"/>
    <col min="8" max="8" width="60.85546875" style="1" customWidth="1"/>
    <col min="9" max="9" width="10.85546875" style="1" customWidth="1"/>
    <col min="10" max="10" width="13.85546875" style="1" customWidth="1"/>
    <col min="11" max="11" width="15.140625" style="1" bestFit="1" customWidth="1"/>
    <col min="12" max="12" width="13.85546875" style="1" customWidth="1"/>
    <col min="13" max="15" width="17.140625" style="1" bestFit="1" customWidth="1"/>
    <col min="16" max="16384" width="11.42578125" style="1"/>
  </cols>
  <sheetData>
    <row r="1" spans="1:15" ht="35.1" customHeight="1">
      <c r="A1" s="493" t="s">
        <v>127</v>
      </c>
      <c r="B1" s="494"/>
      <c r="C1" s="494"/>
      <c r="D1" s="494"/>
      <c r="E1" s="494"/>
      <c r="F1" s="494"/>
      <c r="G1" s="494"/>
      <c r="H1" s="494"/>
      <c r="I1" s="494"/>
      <c r="J1" s="494"/>
      <c r="K1" s="494"/>
      <c r="L1" s="494"/>
      <c r="M1" s="494"/>
      <c r="N1" s="494"/>
      <c r="O1" s="495"/>
    </row>
    <row r="2" spans="1:15" ht="8.1" customHeight="1">
      <c r="A2" s="105"/>
      <c r="B2" s="105"/>
      <c r="C2" s="105"/>
      <c r="D2" s="105"/>
      <c r="E2" s="105"/>
      <c r="F2" s="105"/>
      <c r="G2" s="105"/>
      <c r="H2" s="105"/>
      <c r="I2" s="105"/>
      <c r="J2" s="105"/>
      <c r="K2" s="105"/>
      <c r="L2" s="105"/>
      <c r="M2" s="105"/>
      <c r="N2" s="105"/>
      <c r="O2" s="105"/>
    </row>
    <row r="3" spans="1:15" ht="20.100000000000001" customHeight="1">
      <c r="A3" s="567" t="str">
        <f>Caratula!A13</f>
        <v>Unidad Responsable del Gasto: 02CD02 DELEGACIÓN AZCAPOTZALCO.</v>
      </c>
      <c r="B3" s="568"/>
      <c r="C3" s="568"/>
      <c r="D3" s="568"/>
      <c r="E3" s="568"/>
      <c r="F3" s="568"/>
      <c r="G3" s="568"/>
      <c r="H3" s="568"/>
      <c r="I3" s="568"/>
      <c r="J3" s="568"/>
      <c r="K3" s="568"/>
      <c r="L3" s="568"/>
      <c r="M3" s="568"/>
      <c r="N3" s="568"/>
      <c r="O3" s="569"/>
    </row>
    <row r="4" spans="1:15" ht="19.350000000000001" customHeight="1">
      <c r="A4" s="567" t="str">
        <f>Caratula!A24</f>
        <v>Período: Enero-Junio 2018.</v>
      </c>
      <c r="B4" s="568"/>
      <c r="C4" s="568"/>
      <c r="D4" s="568"/>
      <c r="E4" s="568"/>
      <c r="F4" s="568"/>
      <c r="G4" s="568"/>
      <c r="H4" s="568"/>
      <c r="I4" s="568"/>
      <c r="J4" s="568"/>
      <c r="K4" s="568"/>
      <c r="L4" s="568"/>
      <c r="M4" s="568"/>
      <c r="N4" s="568"/>
      <c r="O4" s="569"/>
    </row>
    <row r="5" spans="1:15" ht="20.100000000000001" customHeight="1">
      <c r="A5" s="491" t="s">
        <v>84</v>
      </c>
      <c r="B5" s="491" t="s">
        <v>128</v>
      </c>
      <c r="C5" s="491" t="s">
        <v>44</v>
      </c>
      <c r="D5" s="491" t="s">
        <v>42</v>
      </c>
      <c r="E5" s="491" t="s">
        <v>43</v>
      </c>
      <c r="F5" s="491" t="s">
        <v>12</v>
      </c>
      <c r="G5" s="491" t="s">
        <v>75</v>
      </c>
      <c r="H5" s="558" t="s">
        <v>13</v>
      </c>
      <c r="I5" s="491" t="s">
        <v>129</v>
      </c>
      <c r="J5" s="508" t="s">
        <v>130</v>
      </c>
      <c r="K5" s="509"/>
      <c r="L5" s="560"/>
      <c r="M5" s="508" t="s">
        <v>94</v>
      </c>
      <c r="N5" s="509"/>
      <c r="O5" s="560"/>
    </row>
    <row r="6" spans="1:15" ht="20.100000000000001" customHeight="1">
      <c r="A6" s="510"/>
      <c r="B6" s="510"/>
      <c r="C6" s="510"/>
      <c r="D6" s="510"/>
      <c r="E6" s="510"/>
      <c r="F6" s="510"/>
      <c r="G6" s="510"/>
      <c r="H6" s="559"/>
      <c r="I6" s="510"/>
      <c r="J6" s="175" t="s">
        <v>131</v>
      </c>
      <c r="K6" s="175" t="s">
        <v>187</v>
      </c>
      <c r="L6" s="175" t="s">
        <v>132</v>
      </c>
      <c r="M6" s="175" t="s">
        <v>90</v>
      </c>
      <c r="N6" s="175" t="s">
        <v>188</v>
      </c>
      <c r="O6" s="175" t="s">
        <v>21</v>
      </c>
    </row>
    <row r="7" spans="1:15" s="89" customFormat="1" ht="15" customHeight="1">
      <c r="A7" s="88" t="s">
        <v>354</v>
      </c>
      <c r="B7" s="88" t="s">
        <v>341</v>
      </c>
      <c r="C7" s="88" t="s">
        <v>341</v>
      </c>
      <c r="D7" s="88" t="s">
        <v>340</v>
      </c>
      <c r="E7" s="88" t="s">
        <v>341</v>
      </c>
      <c r="F7" s="88" t="s">
        <v>350</v>
      </c>
      <c r="G7" s="88"/>
      <c r="H7" s="106" t="s">
        <v>364</v>
      </c>
      <c r="I7" s="88" t="s">
        <v>234</v>
      </c>
      <c r="J7" s="191">
        <v>1</v>
      </c>
      <c r="K7" s="191">
        <v>1</v>
      </c>
      <c r="L7" s="191">
        <v>1</v>
      </c>
      <c r="M7" s="191">
        <v>85255102</v>
      </c>
      <c r="N7" s="191">
        <v>27104159.850000001</v>
      </c>
      <c r="O7" s="191">
        <v>27099873.850000001</v>
      </c>
    </row>
    <row r="8" spans="1:15" ht="20.25" customHeight="1">
      <c r="A8" s="552" t="s">
        <v>337</v>
      </c>
      <c r="B8" s="553"/>
      <c r="C8" s="553"/>
      <c r="D8" s="553"/>
      <c r="E8" s="553"/>
      <c r="F8" s="553"/>
      <c r="G8" s="553"/>
      <c r="H8" s="553"/>
      <c r="I8" s="553"/>
      <c r="J8" s="553"/>
      <c r="K8" s="553"/>
      <c r="L8" s="553"/>
      <c r="M8" s="553"/>
      <c r="N8" s="553"/>
      <c r="O8" s="554"/>
    </row>
    <row r="9" spans="1:15" ht="20.25" customHeight="1">
      <c r="A9" s="561" t="s">
        <v>365</v>
      </c>
      <c r="B9" s="562"/>
      <c r="C9" s="562"/>
      <c r="D9" s="562"/>
      <c r="E9" s="562"/>
      <c r="F9" s="562"/>
      <c r="G9" s="562"/>
      <c r="H9" s="562"/>
      <c r="I9" s="562"/>
      <c r="J9" s="562"/>
      <c r="K9" s="562"/>
      <c r="L9" s="562"/>
      <c r="M9" s="562"/>
      <c r="N9" s="562"/>
      <c r="O9" s="563"/>
    </row>
    <row r="10" spans="1:15" ht="20.25" customHeight="1">
      <c r="A10" s="552" t="s">
        <v>338</v>
      </c>
      <c r="B10" s="553"/>
      <c r="C10" s="553"/>
      <c r="D10" s="553"/>
      <c r="E10" s="553"/>
      <c r="F10" s="553"/>
      <c r="G10" s="553"/>
      <c r="H10" s="553"/>
      <c r="I10" s="553"/>
      <c r="J10" s="553"/>
      <c r="K10" s="553"/>
      <c r="L10" s="553"/>
      <c r="M10" s="553"/>
      <c r="N10" s="553"/>
      <c r="O10" s="554"/>
    </row>
    <row r="11" spans="1:15" ht="394.5" customHeight="1">
      <c r="A11" s="555" t="s">
        <v>572</v>
      </c>
      <c r="B11" s="556"/>
      <c r="C11" s="556"/>
      <c r="D11" s="556"/>
      <c r="E11" s="556"/>
      <c r="F11" s="556"/>
      <c r="G11" s="556"/>
      <c r="H11" s="556"/>
      <c r="I11" s="556"/>
      <c r="J11" s="556"/>
      <c r="K11" s="556"/>
      <c r="L11" s="556"/>
      <c r="M11" s="556"/>
      <c r="N11" s="556"/>
      <c r="O11" s="557"/>
    </row>
    <row r="12" spans="1:15">
      <c r="A12" s="414" t="s">
        <v>571</v>
      </c>
      <c r="B12" s="415"/>
      <c r="C12" s="415"/>
      <c r="D12" s="415"/>
      <c r="E12" s="415"/>
      <c r="F12" s="415"/>
      <c r="G12" s="415"/>
      <c r="H12" s="415"/>
      <c r="I12" s="415"/>
      <c r="J12" s="415"/>
      <c r="K12" s="415"/>
      <c r="L12" s="415"/>
      <c r="M12" s="415"/>
      <c r="N12" s="415"/>
      <c r="O12" s="416"/>
    </row>
    <row r="13" spans="1:15">
      <c r="A13" s="420"/>
      <c r="B13" s="421"/>
      <c r="C13" s="421"/>
      <c r="D13" s="421"/>
      <c r="E13" s="421"/>
      <c r="F13" s="421"/>
      <c r="G13" s="421"/>
      <c r="H13" s="421"/>
      <c r="I13" s="421"/>
      <c r="J13" s="421"/>
      <c r="K13" s="421"/>
      <c r="L13" s="421"/>
      <c r="M13" s="421"/>
      <c r="N13" s="421"/>
      <c r="O13" s="422"/>
    </row>
    <row r="14" spans="1:15" s="89" customFormat="1" ht="15" customHeight="1">
      <c r="A14" s="93" t="s">
        <v>354</v>
      </c>
      <c r="B14" s="93" t="s">
        <v>340</v>
      </c>
      <c r="C14" s="93" t="s">
        <v>341</v>
      </c>
      <c r="D14" s="93" t="s">
        <v>366</v>
      </c>
      <c r="E14" s="93" t="s">
        <v>339</v>
      </c>
      <c r="F14" s="93" t="s">
        <v>367</v>
      </c>
      <c r="G14" s="93"/>
      <c r="H14" s="106" t="s">
        <v>368</v>
      </c>
      <c r="I14" s="93" t="s">
        <v>234</v>
      </c>
      <c r="J14" s="192">
        <v>1</v>
      </c>
      <c r="K14" s="192">
        <v>1</v>
      </c>
      <c r="L14" s="192">
        <v>1</v>
      </c>
      <c r="M14" s="192">
        <v>7202863</v>
      </c>
      <c r="N14" s="192">
        <v>93454.719999999987</v>
      </c>
      <c r="O14" s="192">
        <v>92854.719999999987</v>
      </c>
    </row>
    <row r="15" spans="1:15" ht="20.25" customHeight="1">
      <c r="A15" s="552" t="s">
        <v>337</v>
      </c>
      <c r="B15" s="553"/>
      <c r="C15" s="553"/>
      <c r="D15" s="553"/>
      <c r="E15" s="553"/>
      <c r="F15" s="553"/>
      <c r="G15" s="553"/>
      <c r="H15" s="553"/>
      <c r="I15" s="553"/>
      <c r="J15" s="553"/>
      <c r="K15" s="553"/>
      <c r="L15" s="553"/>
      <c r="M15" s="553"/>
      <c r="N15" s="553"/>
      <c r="O15" s="554"/>
    </row>
    <row r="16" spans="1:15" ht="20.25" customHeight="1">
      <c r="A16" s="561" t="s">
        <v>369</v>
      </c>
      <c r="B16" s="562"/>
      <c r="C16" s="562"/>
      <c r="D16" s="562"/>
      <c r="E16" s="562"/>
      <c r="F16" s="562"/>
      <c r="G16" s="562"/>
      <c r="H16" s="562"/>
      <c r="I16" s="562"/>
      <c r="J16" s="562"/>
      <c r="K16" s="562"/>
      <c r="L16" s="562"/>
      <c r="M16" s="562"/>
      <c r="N16" s="562"/>
      <c r="O16" s="563"/>
    </row>
    <row r="17" spans="1:15" ht="20.25" customHeight="1">
      <c r="A17" s="561" t="s">
        <v>377</v>
      </c>
      <c r="B17" s="562"/>
      <c r="C17" s="562"/>
      <c r="D17" s="562"/>
      <c r="E17" s="562"/>
      <c r="F17" s="562"/>
      <c r="G17" s="562"/>
      <c r="H17" s="562"/>
      <c r="I17" s="562"/>
      <c r="J17" s="562"/>
      <c r="K17" s="562"/>
      <c r="L17" s="562"/>
      <c r="M17" s="562"/>
      <c r="N17" s="562"/>
      <c r="O17" s="563"/>
    </row>
    <row r="18" spans="1:15" ht="20.25" customHeight="1">
      <c r="A18" s="561" t="s">
        <v>370</v>
      </c>
      <c r="B18" s="562"/>
      <c r="C18" s="562"/>
      <c r="D18" s="562"/>
      <c r="E18" s="562"/>
      <c r="F18" s="562"/>
      <c r="G18" s="562"/>
      <c r="H18" s="562"/>
      <c r="I18" s="562"/>
      <c r="J18" s="562"/>
      <c r="K18" s="562"/>
      <c r="L18" s="562"/>
      <c r="M18" s="562"/>
      <c r="N18" s="562"/>
      <c r="O18" s="563"/>
    </row>
    <row r="19" spans="1:15" ht="19.5" customHeight="1">
      <c r="A19" s="552" t="s">
        <v>338</v>
      </c>
      <c r="B19" s="553"/>
      <c r="C19" s="553"/>
      <c r="D19" s="553"/>
      <c r="E19" s="553"/>
      <c r="F19" s="553"/>
      <c r="G19" s="553"/>
      <c r="H19" s="553"/>
      <c r="I19" s="553"/>
      <c r="J19" s="553"/>
      <c r="K19" s="553"/>
      <c r="L19" s="553"/>
      <c r="M19" s="553"/>
      <c r="N19" s="553"/>
      <c r="O19" s="554"/>
    </row>
    <row r="20" spans="1:15" ht="40.5" customHeight="1">
      <c r="A20" s="555" t="s">
        <v>1232</v>
      </c>
      <c r="B20" s="556"/>
      <c r="C20" s="556"/>
      <c r="D20" s="556"/>
      <c r="E20" s="556"/>
      <c r="F20" s="556"/>
      <c r="G20" s="556"/>
      <c r="H20" s="556"/>
      <c r="I20" s="556"/>
      <c r="J20" s="556"/>
      <c r="K20" s="556"/>
      <c r="L20" s="556"/>
      <c r="M20" s="556"/>
      <c r="N20" s="556"/>
      <c r="O20" s="557"/>
    </row>
    <row r="21" spans="1:15" ht="42.75" customHeight="1">
      <c r="A21" s="555" t="s">
        <v>1233</v>
      </c>
      <c r="B21" s="556"/>
      <c r="C21" s="556"/>
      <c r="D21" s="556"/>
      <c r="E21" s="556"/>
      <c r="F21" s="556"/>
      <c r="G21" s="556"/>
      <c r="H21" s="556"/>
      <c r="I21" s="556"/>
      <c r="J21" s="556"/>
      <c r="K21" s="556"/>
      <c r="L21" s="556"/>
      <c r="M21" s="556"/>
      <c r="N21" s="556"/>
      <c r="O21" s="557"/>
    </row>
    <row r="22" spans="1:15" ht="54.75" customHeight="1">
      <c r="A22" s="555" t="s">
        <v>1234</v>
      </c>
      <c r="B22" s="556"/>
      <c r="C22" s="556"/>
      <c r="D22" s="556"/>
      <c r="E22" s="556"/>
      <c r="F22" s="556"/>
      <c r="G22" s="556"/>
      <c r="H22" s="556"/>
      <c r="I22" s="556"/>
      <c r="J22" s="556"/>
      <c r="K22" s="556"/>
      <c r="L22" s="556"/>
      <c r="M22" s="556"/>
      <c r="N22" s="556"/>
      <c r="O22" s="557"/>
    </row>
    <row r="23" spans="1:15">
      <c r="A23" s="414"/>
      <c r="B23" s="415"/>
      <c r="C23" s="415"/>
      <c r="D23" s="415"/>
      <c r="E23" s="415"/>
      <c r="F23" s="415"/>
      <c r="G23" s="415"/>
      <c r="H23" s="415"/>
      <c r="I23" s="415"/>
      <c r="J23" s="415"/>
      <c r="K23" s="415"/>
      <c r="L23" s="415"/>
      <c r="M23" s="415"/>
      <c r="N23" s="415"/>
      <c r="O23" s="416"/>
    </row>
    <row r="24" spans="1:15" ht="20.100000000000001" customHeight="1">
      <c r="A24" s="491" t="s">
        <v>84</v>
      </c>
      <c r="B24" s="491" t="s">
        <v>128</v>
      </c>
      <c r="C24" s="491" t="s">
        <v>44</v>
      </c>
      <c r="D24" s="491" t="s">
        <v>42</v>
      </c>
      <c r="E24" s="491" t="s">
        <v>43</v>
      </c>
      <c r="F24" s="491" t="s">
        <v>12</v>
      </c>
      <c r="G24" s="491" t="s">
        <v>75</v>
      </c>
      <c r="H24" s="558" t="s">
        <v>13</v>
      </c>
      <c r="I24" s="491" t="s">
        <v>129</v>
      </c>
      <c r="J24" s="508" t="s">
        <v>130</v>
      </c>
      <c r="K24" s="509"/>
      <c r="L24" s="560"/>
      <c r="M24" s="508" t="s">
        <v>94</v>
      </c>
      <c r="N24" s="509"/>
      <c r="O24" s="560"/>
    </row>
    <row r="25" spans="1:15" ht="20.100000000000001" customHeight="1">
      <c r="A25" s="510"/>
      <c r="B25" s="510"/>
      <c r="C25" s="510"/>
      <c r="D25" s="510"/>
      <c r="E25" s="510"/>
      <c r="F25" s="510"/>
      <c r="G25" s="510"/>
      <c r="H25" s="559"/>
      <c r="I25" s="510"/>
      <c r="J25" s="413" t="s">
        <v>131</v>
      </c>
      <c r="K25" s="413" t="s">
        <v>187</v>
      </c>
      <c r="L25" s="413" t="s">
        <v>132</v>
      </c>
      <c r="M25" s="413" t="s">
        <v>90</v>
      </c>
      <c r="N25" s="413" t="s">
        <v>188</v>
      </c>
      <c r="O25" s="413" t="s">
        <v>21</v>
      </c>
    </row>
    <row r="26" spans="1:15" s="89" customFormat="1" ht="15" customHeight="1">
      <c r="A26" s="93" t="s">
        <v>354</v>
      </c>
      <c r="B26" s="93" t="s">
        <v>341</v>
      </c>
      <c r="C26" s="93" t="s">
        <v>341</v>
      </c>
      <c r="D26" s="93" t="s">
        <v>366</v>
      </c>
      <c r="E26" s="93" t="s">
        <v>354</v>
      </c>
      <c r="F26" s="93" t="s">
        <v>343</v>
      </c>
      <c r="G26" s="93"/>
      <c r="H26" s="106" t="s">
        <v>371</v>
      </c>
      <c r="I26" s="93" t="s">
        <v>334</v>
      </c>
      <c r="J26" s="192">
        <v>1</v>
      </c>
      <c r="K26" s="192">
        <v>1</v>
      </c>
      <c r="L26" s="192">
        <v>1</v>
      </c>
      <c r="M26" s="192">
        <v>326659461</v>
      </c>
      <c r="N26" s="192">
        <v>109256357.82000002</v>
      </c>
      <c r="O26" s="192">
        <v>104327841.99000001</v>
      </c>
    </row>
    <row r="27" spans="1:15" ht="20.25" customHeight="1">
      <c r="A27" s="552" t="s">
        <v>337</v>
      </c>
      <c r="B27" s="553"/>
      <c r="C27" s="553"/>
      <c r="D27" s="553"/>
      <c r="E27" s="553"/>
      <c r="F27" s="553"/>
      <c r="G27" s="553"/>
      <c r="H27" s="553"/>
      <c r="I27" s="553"/>
      <c r="J27" s="553"/>
      <c r="K27" s="553"/>
      <c r="L27" s="553"/>
      <c r="M27" s="553"/>
      <c r="N27" s="553"/>
      <c r="O27" s="554"/>
    </row>
    <row r="28" spans="1:15" ht="20.25" customHeight="1">
      <c r="A28" s="561" t="s">
        <v>372</v>
      </c>
      <c r="B28" s="562"/>
      <c r="C28" s="562"/>
      <c r="D28" s="562"/>
      <c r="E28" s="562"/>
      <c r="F28" s="562"/>
      <c r="G28" s="562"/>
      <c r="H28" s="562"/>
      <c r="I28" s="562"/>
      <c r="J28" s="562"/>
      <c r="K28" s="562"/>
      <c r="L28" s="562"/>
      <c r="M28" s="562"/>
      <c r="N28" s="562"/>
      <c r="O28" s="563"/>
    </row>
    <row r="29" spans="1:15" ht="20.25" customHeight="1">
      <c r="A29" s="552" t="s">
        <v>338</v>
      </c>
      <c r="B29" s="553"/>
      <c r="C29" s="553"/>
      <c r="D29" s="553"/>
      <c r="E29" s="553"/>
      <c r="F29" s="553"/>
      <c r="G29" s="553"/>
      <c r="H29" s="553"/>
      <c r="I29" s="553"/>
      <c r="J29" s="553"/>
      <c r="K29" s="553"/>
      <c r="L29" s="553"/>
      <c r="M29" s="553"/>
      <c r="N29" s="553"/>
      <c r="O29" s="554"/>
    </row>
    <row r="30" spans="1:15" ht="33" customHeight="1">
      <c r="A30" s="555" t="s">
        <v>1235</v>
      </c>
      <c r="B30" s="556"/>
      <c r="C30" s="556"/>
      <c r="D30" s="556"/>
      <c r="E30" s="556"/>
      <c r="F30" s="556"/>
      <c r="G30" s="556"/>
      <c r="H30" s="556"/>
      <c r="I30" s="556"/>
      <c r="J30" s="556"/>
      <c r="K30" s="556"/>
      <c r="L30" s="556"/>
      <c r="M30" s="556"/>
      <c r="N30" s="556"/>
      <c r="O30" s="557"/>
    </row>
    <row r="31" spans="1:15" ht="33" customHeight="1">
      <c r="A31" s="555" t="s">
        <v>1233</v>
      </c>
      <c r="B31" s="556"/>
      <c r="C31" s="556"/>
      <c r="D31" s="556"/>
      <c r="E31" s="556"/>
      <c r="F31" s="556"/>
      <c r="G31" s="556"/>
      <c r="H31" s="556"/>
      <c r="I31" s="556"/>
      <c r="J31" s="556"/>
      <c r="K31" s="556"/>
      <c r="L31" s="556"/>
      <c r="M31" s="556"/>
      <c r="N31" s="556"/>
      <c r="O31" s="557"/>
    </row>
    <row r="32" spans="1:15" ht="27.75" customHeight="1">
      <c r="A32" s="555" t="s">
        <v>1236</v>
      </c>
      <c r="B32" s="556"/>
      <c r="C32" s="556"/>
      <c r="D32" s="556"/>
      <c r="E32" s="556"/>
      <c r="F32" s="556"/>
      <c r="G32" s="556"/>
      <c r="H32" s="556"/>
      <c r="I32" s="556"/>
      <c r="J32" s="556"/>
      <c r="K32" s="556"/>
      <c r="L32" s="556"/>
      <c r="M32" s="556"/>
      <c r="N32" s="556"/>
      <c r="O32" s="557"/>
    </row>
    <row r="33" spans="1:15">
      <c r="A33" s="572"/>
      <c r="B33" s="573"/>
      <c r="C33" s="573"/>
      <c r="D33" s="573"/>
      <c r="E33" s="573"/>
      <c r="F33" s="573"/>
      <c r="G33" s="573"/>
      <c r="H33" s="573"/>
      <c r="I33" s="573"/>
      <c r="J33" s="573"/>
      <c r="K33" s="573"/>
      <c r="L33" s="573"/>
      <c r="M33" s="573"/>
      <c r="N33" s="573"/>
      <c r="O33" s="574"/>
    </row>
    <row r="34" spans="1:15" s="89" customFormat="1" ht="15" customHeight="1">
      <c r="A34" s="93" t="s">
        <v>354</v>
      </c>
      <c r="B34" s="93" t="s">
        <v>341</v>
      </c>
      <c r="C34" s="93" t="s">
        <v>341</v>
      </c>
      <c r="D34" s="93" t="s">
        <v>340</v>
      </c>
      <c r="E34" s="93" t="s">
        <v>354</v>
      </c>
      <c r="F34" s="93" t="s">
        <v>374</v>
      </c>
      <c r="G34" s="93"/>
      <c r="H34" s="106" t="s">
        <v>373</v>
      </c>
      <c r="I34" s="93" t="s">
        <v>234</v>
      </c>
      <c r="J34" s="192">
        <v>1</v>
      </c>
      <c r="K34" s="192">
        <v>1</v>
      </c>
      <c r="L34" s="192">
        <v>2</v>
      </c>
      <c r="M34" s="192">
        <v>2750000</v>
      </c>
      <c r="N34" s="192">
        <v>0</v>
      </c>
      <c r="O34" s="192">
        <v>0</v>
      </c>
    </row>
    <row r="35" spans="1:15" ht="20.25" customHeight="1">
      <c r="A35" s="552" t="s">
        <v>337</v>
      </c>
      <c r="B35" s="553"/>
      <c r="C35" s="553"/>
      <c r="D35" s="553"/>
      <c r="E35" s="553"/>
      <c r="F35" s="553"/>
      <c r="G35" s="553"/>
      <c r="H35" s="553"/>
      <c r="I35" s="553"/>
      <c r="J35" s="553"/>
      <c r="K35" s="553"/>
      <c r="L35" s="553"/>
      <c r="M35" s="553"/>
      <c r="N35" s="553"/>
      <c r="O35" s="554"/>
    </row>
    <row r="36" spans="1:15" ht="20.25" customHeight="1">
      <c r="A36" s="561" t="s">
        <v>378</v>
      </c>
      <c r="B36" s="562"/>
      <c r="C36" s="562"/>
      <c r="D36" s="562"/>
      <c r="E36" s="562"/>
      <c r="F36" s="562"/>
      <c r="G36" s="562"/>
      <c r="H36" s="562"/>
      <c r="I36" s="562"/>
      <c r="J36" s="562"/>
      <c r="K36" s="562"/>
      <c r="L36" s="562"/>
      <c r="M36" s="562"/>
      <c r="N36" s="562"/>
      <c r="O36" s="563"/>
    </row>
    <row r="37" spans="1:15" ht="20.25" customHeight="1">
      <c r="A37" s="561" t="s">
        <v>375</v>
      </c>
      <c r="B37" s="562"/>
      <c r="C37" s="562"/>
      <c r="D37" s="562"/>
      <c r="E37" s="562"/>
      <c r="F37" s="562"/>
      <c r="G37" s="562"/>
      <c r="H37" s="562"/>
      <c r="I37" s="562"/>
      <c r="J37" s="562"/>
      <c r="K37" s="562"/>
      <c r="L37" s="562"/>
      <c r="M37" s="562"/>
      <c r="N37" s="562"/>
      <c r="O37" s="563"/>
    </row>
    <row r="38" spans="1:15" ht="20.25" customHeight="1">
      <c r="A38" s="561" t="s">
        <v>376</v>
      </c>
      <c r="B38" s="562"/>
      <c r="C38" s="562"/>
      <c r="D38" s="562"/>
      <c r="E38" s="562"/>
      <c r="F38" s="562"/>
      <c r="G38" s="562"/>
      <c r="H38" s="562"/>
      <c r="I38" s="562"/>
      <c r="J38" s="562"/>
      <c r="K38" s="562"/>
      <c r="L38" s="562"/>
      <c r="M38" s="562"/>
      <c r="N38" s="562"/>
      <c r="O38" s="563"/>
    </row>
    <row r="39" spans="1:15" ht="20.25" customHeight="1">
      <c r="A39" s="552" t="s">
        <v>338</v>
      </c>
      <c r="B39" s="553"/>
      <c r="C39" s="553"/>
      <c r="D39" s="553"/>
      <c r="E39" s="553"/>
      <c r="F39" s="553"/>
      <c r="G39" s="553"/>
      <c r="H39" s="553"/>
      <c r="I39" s="553"/>
      <c r="J39" s="553"/>
      <c r="K39" s="553"/>
      <c r="L39" s="553"/>
      <c r="M39" s="553"/>
      <c r="N39" s="553"/>
      <c r="O39" s="554"/>
    </row>
    <row r="40" spans="1:15" ht="20.25" customHeight="1">
      <c r="A40" s="591" t="s">
        <v>513</v>
      </c>
      <c r="B40" s="592"/>
      <c r="C40" s="592"/>
      <c r="D40" s="592"/>
      <c r="E40" s="592"/>
      <c r="F40" s="592"/>
      <c r="G40" s="592"/>
      <c r="H40" s="592"/>
      <c r="I40" s="592"/>
      <c r="J40" s="592"/>
      <c r="K40" s="592"/>
      <c r="L40" s="592"/>
      <c r="M40" s="592"/>
      <c r="N40" s="592"/>
      <c r="O40" s="593"/>
    </row>
    <row r="41" spans="1:15" ht="20.25" customHeight="1">
      <c r="A41" s="591" t="s">
        <v>514</v>
      </c>
      <c r="B41" s="592"/>
      <c r="C41" s="592"/>
      <c r="D41" s="592"/>
      <c r="E41" s="592"/>
      <c r="F41" s="592"/>
      <c r="G41" s="592"/>
      <c r="H41" s="592"/>
      <c r="I41" s="592"/>
      <c r="J41" s="592"/>
      <c r="K41" s="592"/>
      <c r="L41" s="592"/>
      <c r="M41" s="592"/>
      <c r="N41" s="592"/>
      <c r="O41" s="593"/>
    </row>
    <row r="42" spans="1:15">
      <c r="A42" s="591" t="s">
        <v>515</v>
      </c>
      <c r="B42" s="592"/>
      <c r="C42" s="592"/>
      <c r="D42" s="592"/>
      <c r="E42" s="592"/>
      <c r="F42" s="592"/>
      <c r="G42" s="592"/>
      <c r="H42" s="592"/>
      <c r="I42" s="592"/>
      <c r="J42" s="592"/>
      <c r="K42" s="592"/>
      <c r="L42" s="592"/>
      <c r="M42" s="592"/>
      <c r="N42" s="592"/>
      <c r="O42" s="593"/>
    </row>
    <row r="43" spans="1:15">
      <c r="A43" s="572"/>
      <c r="B43" s="573"/>
      <c r="C43" s="573"/>
      <c r="D43" s="573"/>
      <c r="E43" s="573"/>
      <c r="F43" s="573"/>
      <c r="G43" s="573"/>
      <c r="H43" s="573"/>
      <c r="I43" s="573"/>
      <c r="J43" s="573"/>
      <c r="K43" s="573"/>
      <c r="L43" s="573"/>
      <c r="M43" s="573"/>
      <c r="N43" s="573"/>
      <c r="O43" s="574"/>
    </row>
    <row r="44" spans="1:15" ht="12.75" customHeight="1">
      <c r="A44" s="94"/>
      <c r="B44" s="94"/>
      <c r="C44" s="94"/>
      <c r="D44" s="94"/>
      <c r="E44" s="91"/>
      <c r="F44" s="91"/>
      <c r="G44" s="91"/>
      <c r="H44" s="91"/>
      <c r="I44" s="91"/>
      <c r="J44" s="91"/>
      <c r="K44" s="91"/>
      <c r="L44" s="91"/>
      <c r="M44" s="91"/>
      <c r="N44" s="91"/>
      <c r="O44" s="91"/>
    </row>
    <row r="45" spans="1:15" ht="13.5" customHeight="1">
      <c r="A45" s="95"/>
      <c r="B45" s="95"/>
      <c r="C45" s="95"/>
      <c r="D45" s="96"/>
      <c r="E45" s="97"/>
      <c r="F45" s="58"/>
      <c r="G45" s="58"/>
      <c r="H45" s="58"/>
      <c r="I45" s="98"/>
      <c r="J45" s="98"/>
      <c r="K45" s="98"/>
      <c r="L45" s="98"/>
      <c r="M45" s="199"/>
      <c r="N45" s="199"/>
      <c r="O45" s="199"/>
    </row>
    <row r="46" spans="1:15" s="12" customFormat="1" ht="14.25" customHeight="1">
      <c r="A46" s="100"/>
      <c r="B46" s="100"/>
      <c r="C46" s="100"/>
      <c r="D46" s="3"/>
      <c r="E46" s="101"/>
      <c r="F46" s="102"/>
      <c r="G46" s="102"/>
      <c r="H46" s="102"/>
      <c r="I46" s="570"/>
      <c r="J46" s="570"/>
      <c r="K46" s="570"/>
      <c r="L46" s="570"/>
      <c r="M46" s="170"/>
      <c r="N46" s="103"/>
      <c r="O46" s="103"/>
    </row>
    <row r="47" spans="1:15" s="12" customFormat="1">
      <c r="A47" s="571"/>
      <c r="B47" s="571"/>
      <c r="C47" s="571"/>
      <c r="D47" s="571"/>
      <c r="E47" s="571"/>
      <c r="F47" s="571"/>
      <c r="G47" s="571"/>
      <c r="H47" s="571"/>
      <c r="I47" s="571"/>
      <c r="J47" s="571"/>
      <c r="K47" s="571"/>
      <c r="L47" s="571"/>
      <c r="M47" s="171"/>
    </row>
  </sheetData>
  <mergeCells count="56">
    <mergeCell ref="A20:O20"/>
    <mergeCell ref="A21:O21"/>
    <mergeCell ref="A22:O22"/>
    <mergeCell ref="A30:O30"/>
    <mergeCell ref="A31:O31"/>
    <mergeCell ref="A35:O35"/>
    <mergeCell ref="G24:G25"/>
    <mergeCell ref="H24:H25"/>
    <mergeCell ref="I24:I25"/>
    <mergeCell ref="J24:L24"/>
    <mergeCell ref="M24:O24"/>
    <mergeCell ref="A24:A25"/>
    <mergeCell ref="B24:B25"/>
    <mergeCell ref="C24:C25"/>
    <mergeCell ref="D24:D25"/>
    <mergeCell ref="E24:E25"/>
    <mergeCell ref="F24:F25"/>
    <mergeCell ref="A47:H47"/>
    <mergeCell ref="I47:L47"/>
    <mergeCell ref="A27:O27"/>
    <mergeCell ref="A29:O29"/>
    <mergeCell ref="A33:O33"/>
    <mergeCell ref="I46:L46"/>
    <mergeCell ref="A43:O43"/>
    <mergeCell ref="A36:O36"/>
    <mergeCell ref="A37:O37"/>
    <mergeCell ref="A38:O38"/>
    <mergeCell ref="A28:O28"/>
    <mergeCell ref="A39:O39"/>
    <mergeCell ref="A32:O32"/>
    <mergeCell ref="A40:O40"/>
    <mergeCell ref="A41:O41"/>
    <mergeCell ref="A42:O42"/>
    <mergeCell ref="A8:O8"/>
    <mergeCell ref="A10:O10"/>
    <mergeCell ref="A15:O15"/>
    <mergeCell ref="A19:O19"/>
    <mergeCell ref="A9:O9"/>
    <mergeCell ref="A11:O11"/>
    <mergeCell ref="A16:O16"/>
    <mergeCell ref="A17:O17"/>
    <mergeCell ref="A18:O18"/>
    <mergeCell ref="A1:O1"/>
    <mergeCell ref="A3:O3"/>
    <mergeCell ref="A4:O4"/>
    <mergeCell ref="A5:A6"/>
    <mergeCell ref="B5:B6"/>
    <mergeCell ref="C5:C6"/>
    <mergeCell ref="D5:D6"/>
    <mergeCell ref="E5:E6"/>
    <mergeCell ref="F5:F6"/>
    <mergeCell ref="G5:G6"/>
    <mergeCell ref="H5:H6"/>
    <mergeCell ref="I5:I6"/>
    <mergeCell ref="J5:L5"/>
    <mergeCell ref="M5:O5"/>
  </mergeCells>
  <printOptions horizontalCentered="1"/>
  <pageMargins left="0.39370078740157483" right="0.39370078740157483" top="1.3779527559055118" bottom="0.47244094488188981" header="0.39370078740157483" footer="0.19685039370078741"/>
  <pageSetup scale="65" orientation="landscape" r:id="rId1"/>
  <headerFooter scaleWithDoc="0">
    <oddHeader>&amp;C&amp;G</oddHeader>
    <oddFooter>&amp;C&amp;G</oddFooter>
  </headerFooter>
  <rowBreaks count="2" manualBreakCount="2">
    <brk id="13" max="14" man="1"/>
    <brk id="33" max="14" man="1"/>
  </row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Layout" topLeftCell="A16" zoomScaleNormal="100" zoomScaleSheetLayoutView="130" workbookViewId="0">
      <selection activeCell="G19" sqref="G19"/>
    </sheetView>
  </sheetViews>
  <sheetFormatPr baseColWidth="10" defaultColWidth="11.42578125" defaultRowHeight="13.5"/>
  <cols>
    <col min="1" max="1" width="3.140625" style="135" customWidth="1"/>
    <col min="2" max="2" width="3.85546875" style="135" customWidth="1"/>
    <col min="3" max="3" width="4" style="135" customWidth="1"/>
    <col min="4" max="4" width="4.140625" style="135" bestFit="1" customWidth="1"/>
    <col min="5" max="5" width="10.85546875" style="135" customWidth="1"/>
    <col min="6" max="6" width="32.5703125" style="135" customWidth="1"/>
    <col min="7" max="7" width="10.42578125" style="135" customWidth="1"/>
    <col min="8" max="8" width="13" style="135" bestFit="1" customWidth="1"/>
    <col min="9" max="9" width="12" style="135" bestFit="1" customWidth="1"/>
    <col min="10" max="10" width="9.85546875" style="135" customWidth="1"/>
    <col min="11" max="13" width="16.140625" style="135" bestFit="1" customWidth="1"/>
    <col min="14" max="16" width="12.85546875" style="135" customWidth="1"/>
    <col min="17" max="16384" width="11.42578125" style="135"/>
  </cols>
  <sheetData>
    <row r="1" spans="1:16" ht="20.25" customHeight="1">
      <c r="A1" s="597" t="s">
        <v>209</v>
      </c>
      <c r="B1" s="598"/>
      <c r="C1" s="598"/>
      <c r="D1" s="598"/>
      <c r="E1" s="598"/>
      <c r="F1" s="598"/>
      <c r="G1" s="598"/>
      <c r="H1" s="598"/>
      <c r="I1" s="598"/>
      <c r="J1" s="598"/>
      <c r="K1" s="598"/>
      <c r="L1" s="598"/>
      <c r="M1" s="598"/>
      <c r="N1" s="598"/>
      <c r="O1" s="598"/>
      <c r="P1" s="599"/>
    </row>
    <row r="2" spans="1:16" ht="12.75" customHeight="1">
      <c r="A2" s="600"/>
      <c r="B2" s="601"/>
      <c r="C2" s="601"/>
      <c r="D2" s="601"/>
      <c r="E2" s="601"/>
      <c r="F2" s="601"/>
      <c r="G2" s="601"/>
      <c r="H2" s="601"/>
      <c r="I2" s="601"/>
      <c r="J2" s="601"/>
      <c r="K2" s="601"/>
      <c r="L2" s="601"/>
      <c r="M2" s="601"/>
      <c r="N2" s="601"/>
      <c r="O2" s="601"/>
      <c r="P2" s="602"/>
    </row>
    <row r="3" spans="1:16" s="1" customFormat="1" ht="8.1" customHeight="1">
      <c r="A3" s="156"/>
      <c r="B3" s="156"/>
      <c r="C3" s="156"/>
      <c r="D3" s="156"/>
      <c r="E3" s="156"/>
      <c r="F3" s="156"/>
      <c r="G3" s="156"/>
      <c r="H3" s="156"/>
      <c r="I3" s="156"/>
      <c r="J3" s="156"/>
      <c r="K3" s="156"/>
      <c r="L3" s="156"/>
      <c r="M3" s="156"/>
      <c r="N3" s="156"/>
      <c r="O3" s="156"/>
    </row>
    <row r="4" spans="1:16" s="1" customFormat="1" ht="20.100000000000001" customHeight="1">
      <c r="A4" s="567" t="str">
        <f>Caratula!A13</f>
        <v>Unidad Responsable del Gasto: 02CD02 DELEGACIÓN AZCAPOTZALCO.</v>
      </c>
      <c r="B4" s="568"/>
      <c r="C4" s="568"/>
      <c r="D4" s="568"/>
      <c r="E4" s="568"/>
      <c r="F4" s="568"/>
      <c r="G4" s="568"/>
      <c r="H4" s="568"/>
      <c r="I4" s="568"/>
      <c r="J4" s="568"/>
      <c r="K4" s="568"/>
      <c r="L4" s="568"/>
      <c r="M4" s="568"/>
      <c r="N4" s="568"/>
      <c r="O4" s="568"/>
      <c r="P4" s="157"/>
    </row>
    <row r="5" spans="1:16" s="1" customFormat="1" ht="19.350000000000001" customHeight="1">
      <c r="A5" s="567" t="str">
        <f>Caratula!A24</f>
        <v>Período: Enero-Junio 2018.</v>
      </c>
      <c r="B5" s="568"/>
      <c r="C5" s="568"/>
      <c r="D5" s="568"/>
      <c r="E5" s="568"/>
      <c r="F5" s="568"/>
      <c r="G5" s="568"/>
      <c r="H5" s="568"/>
      <c r="I5" s="568"/>
      <c r="J5" s="568"/>
      <c r="K5" s="568"/>
      <c r="L5" s="568"/>
      <c r="M5" s="568"/>
      <c r="N5" s="568"/>
      <c r="O5" s="568"/>
      <c r="P5" s="157"/>
    </row>
    <row r="6" spans="1:16" ht="16.5" customHeight="1">
      <c r="A6" s="154"/>
      <c r="B6" s="155"/>
      <c r="C6" s="155"/>
      <c r="D6" s="155"/>
      <c r="E6" s="155"/>
      <c r="F6" s="155"/>
      <c r="G6" s="155"/>
      <c r="H6" s="158"/>
      <c r="I6" s="158"/>
      <c r="J6" s="158"/>
      <c r="K6" s="158"/>
      <c r="L6" s="158"/>
      <c r="M6" s="158"/>
      <c r="N6" s="158"/>
      <c r="O6" s="158"/>
      <c r="P6" s="159"/>
    </row>
    <row r="7" spans="1:16" ht="15" customHeight="1">
      <c r="A7" s="603" t="s">
        <v>44</v>
      </c>
      <c r="B7" s="603" t="s">
        <v>42</v>
      </c>
      <c r="C7" s="603" t="s">
        <v>43</v>
      </c>
      <c r="D7" s="603" t="s">
        <v>12</v>
      </c>
      <c r="E7" s="603" t="s">
        <v>208</v>
      </c>
      <c r="F7" s="603" t="s">
        <v>207</v>
      </c>
      <c r="G7" s="603" t="s">
        <v>177</v>
      </c>
      <c r="H7" s="606" t="s">
        <v>206</v>
      </c>
      <c r="I7" s="607"/>
      <c r="J7" s="607"/>
      <c r="K7" s="607"/>
      <c r="L7" s="607"/>
      <c r="M7" s="607"/>
      <c r="N7" s="607"/>
      <c r="O7" s="607"/>
      <c r="P7" s="608"/>
    </row>
    <row r="8" spans="1:16" ht="15" customHeight="1">
      <c r="A8" s="604"/>
      <c r="B8" s="604"/>
      <c r="C8" s="612"/>
      <c r="D8" s="604"/>
      <c r="E8" s="612"/>
      <c r="F8" s="604"/>
      <c r="G8" s="604"/>
      <c r="H8" s="609" t="s">
        <v>205</v>
      </c>
      <c r="I8" s="610"/>
      <c r="J8" s="611"/>
      <c r="K8" s="609" t="s">
        <v>204</v>
      </c>
      <c r="L8" s="610"/>
      <c r="M8" s="610"/>
      <c r="N8" s="610"/>
      <c r="O8" s="610"/>
      <c r="P8" s="611"/>
    </row>
    <row r="9" spans="1:16" ht="38.25" customHeight="1">
      <c r="A9" s="605"/>
      <c r="B9" s="605"/>
      <c r="C9" s="605"/>
      <c r="D9" s="605"/>
      <c r="E9" s="605"/>
      <c r="F9" s="605"/>
      <c r="G9" s="605"/>
      <c r="H9" s="153" t="s">
        <v>203</v>
      </c>
      <c r="I9" s="153" t="s">
        <v>201</v>
      </c>
      <c r="J9" s="153" t="s">
        <v>202</v>
      </c>
      <c r="K9" s="152" t="s">
        <v>163</v>
      </c>
      <c r="L9" s="152" t="s">
        <v>201</v>
      </c>
      <c r="M9" s="152" t="s">
        <v>189</v>
      </c>
      <c r="N9" s="152" t="s">
        <v>200</v>
      </c>
      <c r="O9" s="152" t="s">
        <v>164</v>
      </c>
      <c r="P9" s="152" t="s">
        <v>199</v>
      </c>
    </row>
    <row r="10" spans="1:16">
      <c r="A10" s="150">
        <v>2</v>
      </c>
      <c r="B10" s="150"/>
      <c r="C10" s="150"/>
      <c r="D10" s="150"/>
      <c r="E10" s="150"/>
      <c r="F10" s="195" t="s">
        <v>229</v>
      </c>
      <c r="G10" s="150"/>
      <c r="H10" s="196"/>
      <c r="I10" s="196"/>
      <c r="J10" s="196"/>
      <c r="K10" s="196">
        <f t="shared" ref="K10:P10" si="0">K11+K17</f>
        <v>21205150</v>
      </c>
      <c r="L10" s="196">
        <f t="shared" si="0"/>
        <v>21205150</v>
      </c>
      <c r="M10" s="196">
        <f t="shared" si="0"/>
        <v>12723089</v>
      </c>
      <c r="N10" s="196">
        <f t="shared" si="0"/>
        <v>0</v>
      </c>
      <c r="O10" s="196">
        <f t="shared" si="0"/>
        <v>0</v>
      </c>
      <c r="P10" s="196">
        <f t="shared" si="0"/>
        <v>0</v>
      </c>
    </row>
    <row r="11" spans="1:16" ht="24.75">
      <c r="A11" s="150"/>
      <c r="B11" s="150">
        <v>4</v>
      </c>
      <c r="C11" s="150"/>
      <c r="D11" s="150"/>
      <c r="E11" s="150"/>
      <c r="F11" s="195" t="s">
        <v>239</v>
      </c>
      <c r="G11" s="150"/>
      <c r="H11" s="196"/>
      <c r="I11" s="196"/>
      <c r="J11" s="196"/>
      <c r="K11" s="196">
        <f t="shared" ref="K11:P11" si="1">K12+K14</f>
        <v>17966451</v>
      </c>
      <c r="L11" s="196">
        <f t="shared" si="1"/>
        <v>17966451</v>
      </c>
      <c r="M11" s="196">
        <f t="shared" si="1"/>
        <v>10779870</v>
      </c>
      <c r="N11" s="196">
        <f t="shared" si="1"/>
        <v>0</v>
      </c>
      <c r="O11" s="196">
        <f t="shared" si="1"/>
        <v>0</v>
      </c>
      <c r="P11" s="196">
        <f t="shared" si="1"/>
        <v>0</v>
      </c>
    </row>
    <row r="12" spans="1:16">
      <c r="A12" s="150"/>
      <c r="B12" s="150"/>
      <c r="C12" s="150">
        <v>1</v>
      </c>
      <c r="D12" s="150"/>
      <c r="E12" s="150"/>
      <c r="F12" s="195" t="s">
        <v>498</v>
      </c>
      <c r="G12" s="150"/>
      <c r="H12" s="196"/>
      <c r="I12" s="196"/>
      <c r="J12" s="196"/>
      <c r="K12" s="196">
        <f t="shared" ref="K12:P12" si="2">K13</f>
        <v>5000000</v>
      </c>
      <c r="L12" s="196">
        <f t="shared" si="2"/>
        <v>5000000</v>
      </c>
      <c r="M12" s="196">
        <f t="shared" si="2"/>
        <v>3000000</v>
      </c>
      <c r="N12" s="196">
        <f t="shared" si="2"/>
        <v>0</v>
      </c>
      <c r="O12" s="196">
        <f t="shared" si="2"/>
        <v>0</v>
      </c>
      <c r="P12" s="196">
        <f t="shared" si="2"/>
        <v>0</v>
      </c>
    </row>
    <row r="13" spans="1:16" s="226" customFormat="1" ht="42.75" customHeight="1">
      <c r="A13" s="223"/>
      <c r="B13" s="223"/>
      <c r="C13" s="223"/>
      <c r="D13" s="223">
        <v>212</v>
      </c>
      <c r="E13" s="223" t="s">
        <v>499</v>
      </c>
      <c r="F13" s="224" t="s">
        <v>243</v>
      </c>
      <c r="G13" s="223" t="s">
        <v>244</v>
      </c>
      <c r="H13" s="225">
        <v>5</v>
      </c>
      <c r="I13" s="225">
        <v>2</v>
      </c>
      <c r="J13" s="225">
        <v>0</v>
      </c>
      <c r="K13" s="225">
        <v>5000000</v>
      </c>
      <c r="L13" s="225">
        <v>5000000</v>
      </c>
      <c r="M13" s="225">
        <v>3000000</v>
      </c>
      <c r="N13" s="225">
        <v>0</v>
      </c>
      <c r="O13" s="225">
        <v>0</v>
      </c>
      <c r="P13" s="225">
        <v>0</v>
      </c>
    </row>
    <row r="14" spans="1:16" s="226" customFormat="1">
      <c r="A14" s="223"/>
      <c r="B14" s="223"/>
      <c r="C14" s="223">
        <v>2</v>
      </c>
      <c r="D14" s="223"/>
      <c r="E14" s="223"/>
      <c r="F14" s="224" t="s">
        <v>245</v>
      </c>
      <c r="G14" s="223"/>
      <c r="H14" s="225"/>
      <c r="I14" s="225"/>
      <c r="J14" s="225"/>
      <c r="K14" s="225">
        <f t="shared" ref="K14:P14" si="3">K15+K16</f>
        <v>12966451</v>
      </c>
      <c r="L14" s="225">
        <f t="shared" si="3"/>
        <v>12966451</v>
      </c>
      <c r="M14" s="225">
        <f t="shared" si="3"/>
        <v>7779870</v>
      </c>
      <c r="N14" s="225">
        <f t="shared" si="3"/>
        <v>0</v>
      </c>
      <c r="O14" s="225">
        <f t="shared" si="3"/>
        <v>0</v>
      </c>
      <c r="P14" s="225">
        <f t="shared" si="3"/>
        <v>0</v>
      </c>
    </row>
    <row r="15" spans="1:16" s="226" customFormat="1" ht="24.75">
      <c r="A15" s="223"/>
      <c r="B15" s="223"/>
      <c r="C15" s="223"/>
      <c r="D15" s="223">
        <v>213</v>
      </c>
      <c r="E15" s="223" t="s">
        <v>500</v>
      </c>
      <c r="F15" s="224" t="s">
        <v>494</v>
      </c>
      <c r="G15" s="223" t="s">
        <v>244</v>
      </c>
      <c r="H15" s="225">
        <v>1</v>
      </c>
      <c r="I15" s="225">
        <v>1</v>
      </c>
      <c r="J15" s="225">
        <v>0</v>
      </c>
      <c r="K15" s="225">
        <v>4966451</v>
      </c>
      <c r="L15" s="225">
        <v>4966451</v>
      </c>
      <c r="M15" s="225">
        <v>2979870</v>
      </c>
      <c r="N15" s="225">
        <v>0</v>
      </c>
      <c r="O15" s="225">
        <v>0</v>
      </c>
      <c r="P15" s="225">
        <v>0</v>
      </c>
    </row>
    <row r="16" spans="1:16" s="226" customFormat="1" ht="36.75">
      <c r="A16" s="223"/>
      <c r="B16" s="223"/>
      <c r="C16" s="223"/>
      <c r="D16" s="223">
        <v>214</v>
      </c>
      <c r="E16" s="223" t="s">
        <v>501</v>
      </c>
      <c r="F16" s="224" t="s">
        <v>502</v>
      </c>
      <c r="G16" s="223" t="s">
        <v>244</v>
      </c>
      <c r="H16" s="225">
        <v>4</v>
      </c>
      <c r="I16" s="225">
        <v>2</v>
      </c>
      <c r="J16" s="225">
        <v>0</v>
      </c>
      <c r="K16" s="225">
        <v>8000000</v>
      </c>
      <c r="L16" s="225">
        <v>8000000</v>
      </c>
      <c r="M16" s="225">
        <v>4800000</v>
      </c>
      <c r="N16" s="225">
        <v>0</v>
      </c>
      <c r="O16" s="225">
        <v>0</v>
      </c>
      <c r="P16" s="225">
        <v>0</v>
      </c>
    </row>
    <row r="17" spans="1:16" s="226" customFormat="1">
      <c r="A17" s="223"/>
      <c r="B17" s="223">
        <v>6</v>
      </c>
      <c r="C17" s="223"/>
      <c r="D17" s="223"/>
      <c r="E17" s="223"/>
      <c r="F17" s="224" t="s">
        <v>254</v>
      </c>
      <c r="G17" s="223"/>
      <c r="H17" s="225"/>
      <c r="I17" s="225"/>
      <c r="J17" s="225"/>
      <c r="K17" s="225">
        <f t="shared" ref="K17:P18" si="4">K18</f>
        <v>3238699</v>
      </c>
      <c r="L17" s="225">
        <f t="shared" si="4"/>
        <v>3238699</v>
      </c>
      <c r="M17" s="225">
        <f t="shared" si="4"/>
        <v>1943219</v>
      </c>
      <c r="N17" s="225">
        <f t="shared" si="4"/>
        <v>0</v>
      </c>
      <c r="O17" s="225">
        <f t="shared" si="4"/>
        <v>0</v>
      </c>
      <c r="P17" s="225">
        <f t="shared" si="4"/>
        <v>0</v>
      </c>
    </row>
    <row r="18" spans="1:16" s="226" customFormat="1" ht="24.75">
      <c r="A18" s="223"/>
      <c r="B18" s="223"/>
      <c r="C18" s="223">
        <v>9</v>
      </c>
      <c r="D18" s="223"/>
      <c r="E18" s="223"/>
      <c r="F18" s="224" t="s">
        <v>263</v>
      </c>
      <c r="G18" s="223"/>
      <c r="H18" s="225"/>
      <c r="I18" s="225"/>
      <c r="J18" s="225"/>
      <c r="K18" s="225">
        <f t="shared" si="4"/>
        <v>3238699</v>
      </c>
      <c r="L18" s="225">
        <f t="shared" si="4"/>
        <v>3238699</v>
      </c>
      <c r="M18" s="225">
        <f t="shared" si="4"/>
        <v>1943219</v>
      </c>
      <c r="N18" s="225">
        <f t="shared" si="4"/>
        <v>0</v>
      </c>
      <c r="O18" s="225">
        <f t="shared" si="4"/>
        <v>0</v>
      </c>
      <c r="P18" s="225">
        <f t="shared" si="4"/>
        <v>0</v>
      </c>
    </row>
    <row r="19" spans="1:16" s="226" customFormat="1" ht="36.75">
      <c r="A19" s="223"/>
      <c r="B19" s="223"/>
      <c r="C19" s="223"/>
      <c r="D19" s="223">
        <v>227</v>
      </c>
      <c r="E19" s="223" t="s">
        <v>503</v>
      </c>
      <c r="F19" s="224" t="s">
        <v>265</v>
      </c>
      <c r="G19" s="223" t="s">
        <v>244</v>
      </c>
      <c r="H19" s="225">
        <v>3</v>
      </c>
      <c r="I19" s="225">
        <v>1</v>
      </c>
      <c r="J19" s="225">
        <v>0</v>
      </c>
      <c r="K19" s="225">
        <v>3238699</v>
      </c>
      <c r="L19" s="225">
        <v>3238699</v>
      </c>
      <c r="M19" s="225">
        <v>1943219</v>
      </c>
      <c r="N19" s="225">
        <v>0</v>
      </c>
      <c r="O19" s="225">
        <v>0</v>
      </c>
      <c r="P19" s="225">
        <v>0</v>
      </c>
    </row>
    <row r="20" spans="1:16" s="226" customFormat="1">
      <c r="A20" s="223">
        <v>2</v>
      </c>
      <c r="B20" s="223"/>
      <c r="C20" s="223"/>
      <c r="D20" s="223"/>
      <c r="E20" s="223"/>
      <c r="F20" s="224" t="s">
        <v>229</v>
      </c>
      <c r="G20" s="223"/>
      <c r="H20" s="225"/>
      <c r="I20" s="225"/>
      <c r="J20" s="225"/>
      <c r="K20" s="225">
        <f t="shared" ref="K20:P20" si="5">K21+K24</f>
        <v>10150000</v>
      </c>
      <c r="L20" s="225">
        <f t="shared" si="5"/>
        <v>10150000</v>
      </c>
      <c r="M20" s="225">
        <f t="shared" si="5"/>
        <v>6090000</v>
      </c>
      <c r="N20" s="225">
        <f t="shared" si="5"/>
        <v>0</v>
      </c>
      <c r="O20" s="225">
        <f t="shared" si="5"/>
        <v>0</v>
      </c>
      <c r="P20" s="225">
        <f t="shared" si="5"/>
        <v>0</v>
      </c>
    </row>
    <row r="21" spans="1:16" s="226" customFormat="1">
      <c r="A21" s="223"/>
      <c r="B21" s="223">
        <v>1</v>
      </c>
      <c r="C21" s="223"/>
      <c r="D21" s="223"/>
      <c r="E21" s="223"/>
      <c r="F21" s="224" t="s">
        <v>292</v>
      </c>
      <c r="G21" s="223"/>
      <c r="H21" s="225"/>
      <c r="I21" s="225"/>
      <c r="J21" s="225"/>
      <c r="K21" s="225">
        <f t="shared" ref="K21:P22" si="6">K22</f>
        <v>5000000</v>
      </c>
      <c r="L21" s="225">
        <f t="shared" si="6"/>
        <v>5000000</v>
      </c>
      <c r="M21" s="225">
        <f t="shared" si="6"/>
        <v>3000000</v>
      </c>
      <c r="N21" s="225">
        <f t="shared" si="6"/>
        <v>0</v>
      </c>
      <c r="O21" s="225">
        <f t="shared" si="6"/>
        <v>0</v>
      </c>
      <c r="P21" s="225">
        <f t="shared" si="6"/>
        <v>0</v>
      </c>
    </row>
    <row r="22" spans="1:16" ht="24.75">
      <c r="A22" s="150"/>
      <c r="B22" s="150"/>
      <c r="C22" s="150">
        <v>3</v>
      </c>
      <c r="D22" s="150"/>
      <c r="E22" s="150"/>
      <c r="F22" s="195" t="s">
        <v>295</v>
      </c>
      <c r="G22" s="150"/>
      <c r="H22" s="196"/>
      <c r="I22" s="196"/>
      <c r="J22" s="196"/>
      <c r="K22" s="196">
        <f t="shared" si="6"/>
        <v>5000000</v>
      </c>
      <c r="L22" s="196">
        <f t="shared" si="6"/>
        <v>5000000</v>
      </c>
      <c r="M22" s="196">
        <f t="shared" si="6"/>
        <v>3000000</v>
      </c>
      <c r="N22" s="196">
        <f t="shared" si="6"/>
        <v>0</v>
      </c>
      <c r="O22" s="196">
        <f t="shared" si="6"/>
        <v>0</v>
      </c>
      <c r="P22" s="196">
        <f t="shared" si="6"/>
        <v>0</v>
      </c>
    </row>
    <row r="23" spans="1:16" ht="36.75">
      <c r="A23" s="150"/>
      <c r="B23" s="150"/>
      <c r="C23" s="150"/>
      <c r="D23" s="150">
        <v>206</v>
      </c>
      <c r="E23" s="150" t="s">
        <v>504</v>
      </c>
      <c r="F23" s="195" t="s">
        <v>296</v>
      </c>
      <c r="G23" s="150" t="s">
        <v>328</v>
      </c>
      <c r="H23" s="196">
        <v>162</v>
      </c>
      <c r="I23" s="196">
        <v>81</v>
      </c>
      <c r="J23" s="196">
        <v>0</v>
      </c>
      <c r="K23" s="196">
        <v>5000000</v>
      </c>
      <c r="L23" s="196">
        <v>5000000</v>
      </c>
      <c r="M23" s="196">
        <v>3000000</v>
      </c>
      <c r="N23" s="196">
        <v>0</v>
      </c>
      <c r="O23" s="196">
        <v>0</v>
      </c>
      <c r="P23" s="196">
        <v>0</v>
      </c>
    </row>
    <row r="24" spans="1:16" ht="24.75">
      <c r="A24" s="150"/>
      <c r="B24" s="150">
        <v>2</v>
      </c>
      <c r="C24" s="150"/>
      <c r="D24" s="150"/>
      <c r="E24" s="150"/>
      <c r="F24" s="195" t="s">
        <v>230</v>
      </c>
      <c r="G24" s="150"/>
      <c r="H24" s="196"/>
      <c r="I24" s="196"/>
      <c r="J24" s="196"/>
      <c r="K24" s="196">
        <f t="shared" ref="K24:P25" si="7">K25</f>
        <v>5150000</v>
      </c>
      <c r="L24" s="196">
        <f t="shared" si="7"/>
        <v>5150000</v>
      </c>
      <c r="M24" s="196">
        <f t="shared" si="7"/>
        <v>3090000</v>
      </c>
      <c r="N24" s="196">
        <f t="shared" si="7"/>
        <v>0</v>
      </c>
      <c r="O24" s="196">
        <f t="shared" si="7"/>
        <v>0</v>
      </c>
      <c r="P24" s="196">
        <f t="shared" si="7"/>
        <v>0</v>
      </c>
    </row>
    <row r="25" spans="1:16">
      <c r="A25" s="150"/>
      <c r="B25" s="150"/>
      <c r="C25" s="150">
        <v>3</v>
      </c>
      <c r="D25" s="150"/>
      <c r="E25" s="150"/>
      <c r="F25" s="195" t="s">
        <v>308</v>
      </c>
      <c r="G25" s="150"/>
      <c r="H25" s="196"/>
      <c r="I25" s="196"/>
      <c r="J25" s="196"/>
      <c r="K25" s="196">
        <f t="shared" si="7"/>
        <v>5150000</v>
      </c>
      <c r="L25" s="196">
        <f t="shared" si="7"/>
        <v>5150000</v>
      </c>
      <c r="M25" s="196">
        <f t="shared" si="7"/>
        <v>3090000</v>
      </c>
      <c r="N25" s="196">
        <f t="shared" si="7"/>
        <v>0</v>
      </c>
      <c r="O25" s="196">
        <f t="shared" si="7"/>
        <v>0</v>
      </c>
      <c r="P25" s="196">
        <f t="shared" si="7"/>
        <v>0</v>
      </c>
    </row>
    <row r="26" spans="1:16" ht="42.75" customHeight="1">
      <c r="A26" s="150"/>
      <c r="B26" s="150"/>
      <c r="C26" s="150"/>
      <c r="D26" s="150">
        <v>222</v>
      </c>
      <c r="E26" s="150" t="s">
        <v>505</v>
      </c>
      <c r="F26" s="195" t="s">
        <v>309</v>
      </c>
      <c r="G26" s="150" t="s">
        <v>331</v>
      </c>
      <c r="H26" s="196">
        <v>157090</v>
      </c>
      <c r="I26" s="196">
        <v>80000</v>
      </c>
      <c r="J26" s="196">
        <v>0</v>
      </c>
      <c r="K26" s="196">
        <v>5150000</v>
      </c>
      <c r="L26" s="196">
        <v>5150000</v>
      </c>
      <c r="M26" s="196">
        <v>3090000</v>
      </c>
      <c r="N26" s="196">
        <v>0</v>
      </c>
      <c r="O26" s="196">
        <v>0</v>
      </c>
      <c r="P26" s="196">
        <v>0</v>
      </c>
    </row>
    <row r="27" spans="1:16">
      <c r="A27" s="150"/>
      <c r="B27" s="150"/>
      <c r="C27" s="150"/>
      <c r="D27" s="150"/>
      <c r="E27" s="150"/>
      <c r="F27" s="150"/>
      <c r="G27" s="150"/>
      <c r="H27" s="150"/>
      <c r="I27" s="149"/>
      <c r="J27" s="149"/>
      <c r="K27" s="149"/>
      <c r="L27" s="149"/>
      <c r="M27" s="149"/>
      <c r="N27" s="149"/>
      <c r="O27" s="148"/>
      <c r="P27" s="148"/>
    </row>
    <row r="28" spans="1:16">
      <c r="A28" s="150"/>
      <c r="B28" s="150"/>
      <c r="C28" s="150"/>
      <c r="D28" s="150"/>
      <c r="E28" s="150"/>
      <c r="F28" s="151" t="s">
        <v>198</v>
      </c>
      <c r="G28" s="150"/>
      <c r="H28" s="150"/>
      <c r="I28" s="149"/>
      <c r="J28" s="149"/>
      <c r="K28" s="196">
        <f t="shared" ref="K28:P28" si="8">K20+K10</f>
        <v>31355150</v>
      </c>
      <c r="L28" s="196">
        <f t="shared" si="8"/>
        <v>31355150</v>
      </c>
      <c r="M28" s="196">
        <f t="shared" si="8"/>
        <v>18813089</v>
      </c>
      <c r="N28" s="196">
        <f t="shared" si="8"/>
        <v>0</v>
      </c>
      <c r="O28" s="196">
        <f t="shared" si="8"/>
        <v>0</v>
      </c>
      <c r="P28" s="196">
        <f t="shared" si="8"/>
        <v>0</v>
      </c>
    </row>
    <row r="29" spans="1:16">
      <c r="A29" s="147"/>
      <c r="B29" s="147"/>
      <c r="C29" s="147"/>
      <c r="D29" s="147"/>
      <c r="E29" s="147"/>
      <c r="F29" s="147"/>
      <c r="G29" s="147"/>
      <c r="H29" s="147"/>
      <c r="I29" s="146"/>
      <c r="J29" s="146"/>
      <c r="K29" s="146"/>
      <c r="L29" s="146"/>
      <c r="M29" s="146"/>
      <c r="N29" s="146"/>
      <c r="O29" s="145"/>
      <c r="P29" s="145"/>
    </row>
    <row r="30" spans="1:16">
      <c r="A30" s="596" t="s">
        <v>860</v>
      </c>
      <c r="B30" s="596"/>
      <c r="C30" s="596"/>
      <c r="D30" s="596"/>
      <c r="E30" s="596"/>
      <c r="F30" s="596"/>
      <c r="G30" s="596"/>
      <c r="H30" s="596"/>
      <c r="I30" s="596"/>
      <c r="J30" s="596"/>
      <c r="K30" s="596"/>
      <c r="L30" s="596"/>
      <c r="M30" s="596"/>
      <c r="N30" s="596"/>
      <c r="O30" s="596"/>
      <c r="P30" s="596"/>
    </row>
    <row r="32" spans="1:16">
      <c r="A32" s="144"/>
      <c r="B32" s="143"/>
      <c r="C32" s="142"/>
      <c r="D32" s="140"/>
      <c r="E32" s="140"/>
      <c r="F32" s="141"/>
      <c r="G32" s="141"/>
      <c r="H32" s="141"/>
      <c r="I32" s="140"/>
      <c r="J32" s="594"/>
      <c r="K32" s="594"/>
      <c r="L32" s="594"/>
      <c r="M32" s="594"/>
      <c r="N32" s="594"/>
      <c r="O32" s="594"/>
      <c r="P32" s="139"/>
    </row>
    <row r="33" spans="2:16">
      <c r="B33" s="595"/>
      <c r="C33" s="595"/>
      <c r="D33" s="595"/>
      <c r="E33" s="595"/>
      <c r="F33" s="595"/>
      <c r="G33" s="138"/>
      <c r="H33" s="138"/>
      <c r="I33" s="136"/>
      <c r="J33" s="595"/>
      <c r="K33" s="595"/>
      <c r="L33" s="595"/>
      <c r="M33" s="595"/>
      <c r="N33" s="595"/>
      <c r="O33" s="595"/>
      <c r="P33" s="137"/>
    </row>
  </sheetData>
  <mergeCells count="17">
    <mergeCell ref="E7:E9"/>
    <mergeCell ref="J32:O32"/>
    <mergeCell ref="B33:F33"/>
    <mergeCell ref="J33:O33"/>
    <mergeCell ref="A30:P30"/>
    <mergeCell ref="A1:P2"/>
    <mergeCell ref="A4:O4"/>
    <mergeCell ref="A5:O5"/>
    <mergeCell ref="F7:F9"/>
    <mergeCell ref="G7:G9"/>
    <mergeCell ref="H7:P7"/>
    <mergeCell ref="H8:J8"/>
    <mergeCell ref="K8:P8"/>
    <mergeCell ref="A7:A9"/>
    <mergeCell ref="B7:B9"/>
    <mergeCell ref="C7:C9"/>
    <mergeCell ref="D7:D9"/>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9"/>
  <sheetViews>
    <sheetView showGridLines="0" view="pageLayout" topLeftCell="A43" zoomScaleNormal="70" zoomScaleSheetLayoutView="90" workbookViewId="0">
      <selection activeCell="G19" sqref="G19"/>
    </sheetView>
  </sheetViews>
  <sheetFormatPr baseColWidth="10" defaultColWidth="11.42578125" defaultRowHeight="15"/>
  <cols>
    <col min="1" max="1" width="2.7109375" style="282" customWidth="1"/>
    <col min="2" max="2" width="18.28515625" style="282" customWidth="1"/>
    <col min="3" max="3" width="50.85546875" style="282" customWidth="1"/>
    <col min="4" max="4" width="15.85546875" style="282" bestFit="1" customWidth="1"/>
    <col min="5" max="7" width="18.7109375" style="304" customWidth="1"/>
    <col min="8" max="8" width="50.85546875" style="282" customWidth="1"/>
    <col min="9" max="9" width="3" style="282" customWidth="1"/>
    <col min="10" max="16384" width="11.42578125" style="282"/>
  </cols>
  <sheetData>
    <row r="1" spans="2:8" s="277" customFormat="1" ht="24.95" customHeight="1">
      <c r="B1" s="613" t="s">
        <v>158</v>
      </c>
      <c r="C1" s="613"/>
      <c r="D1" s="613"/>
      <c r="E1" s="613"/>
      <c r="F1" s="613"/>
      <c r="G1" s="613"/>
      <c r="H1" s="613"/>
    </row>
    <row r="2" spans="2:8" s="135" customFormat="1" ht="8.1" customHeight="1">
      <c r="B2" s="278"/>
      <c r="C2" s="278"/>
      <c r="D2" s="278"/>
      <c r="E2" s="279"/>
      <c r="F2" s="279"/>
      <c r="G2" s="279"/>
      <c r="H2" s="278"/>
    </row>
    <row r="3" spans="2:8" s="135" customFormat="1" ht="19.350000000000001" customHeight="1">
      <c r="B3" s="614" t="str">
        <f>[14]Caratula!A13</f>
        <v>Unidad Responsable del Gasto: 02CD02 DELEGACIÓN AZCAPOTZALCO.</v>
      </c>
      <c r="C3" s="615"/>
      <c r="D3" s="615"/>
      <c r="E3" s="615"/>
      <c r="F3" s="615"/>
      <c r="G3" s="615"/>
      <c r="H3" s="615"/>
    </row>
    <row r="4" spans="2:8" s="135" customFormat="1" ht="19.350000000000001" customHeight="1">
      <c r="B4" s="614" t="str">
        <f>[14]Caratula!A24</f>
        <v>Período: Enero-Junio 2018.</v>
      </c>
      <c r="C4" s="615"/>
      <c r="D4" s="615"/>
      <c r="E4" s="615"/>
      <c r="F4" s="615"/>
      <c r="G4" s="615"/>
      <c r="H4" s="615"/>
    </row>
    <row r="5" spans="2:8" s="277" customFormat="1" ht="5.0999999999999996" customHeight="1">
      <c r="B5" s="280"/>
      <c r="C5" s="280"/>
      <c r="D5" s="280"/>
      <c r="E5" s="281"/>
      <c r="F5" s="281"/>
      <c r="G5" s="281"/>
      <c r="H5" s="280"/>
    </row>
    <row r="6" spans="2:8" ht="32.1" customHeight="1">
      <c r="B6" s="616" t="s">
        <v>159</v>
      </c>
      <c r="C6" s="616" t="s">
        <v>165</v>
      </c>
      <c r="D6" s="617" t="s">
        <v>160</v>
      </c>
      <c r="E6" s="619" t="s">
        <v>161</v>
      </c>
      <c r="F6" s="620"/>
      <c r="G6" s="620"/>
      <c r="H6" s="617" t="s">
        <v>162</v>
      </c>
    </row>
    <row r="7" spans="2:8" ht="20.100000000000001" customHeight="1">
      <c r="B7" s="616"/>
      <c r="C7" s="616"/>
      <c r="D7" s="618"/>
      <c r="E7" s="283" t="s">
        <v>163</v>
      </c>
      <c r="F7" s="283" t="s">
        <v>189</v>
      </c>
      <c r="G7" s="284" t="s">
        <v>164</v>
      </c>
      <c r="H7" s="618"/>
    </row>
    <row r="8" spans="2:8" ht="15" customHeight="1">
      <c r="B8" s="128" t="s">
        <v>0</v>
      </c>
      <c r="C8" s="129" t="s">
        <v>1</v>
      </c>
      <c r="D8" s="128" t="s">
        <v>2</v>
      </c>
      <c r="E8" s="285" t="s">
        <v>6</v>
      </c>
      <c r="F8" s="285" t="s">
        <v>6</v>
      </c>
      <c r="G8" s="285" t="s">
        <v>6</v>
      </c>
      <c r="H8" s="129" t="s">
        <v>3</v>
      </c>
    </row>
    <row r="9" spans="2:8" ht="25.5">
      <c r="B9" s="286" t="s">
        <v>578</v>
      </c>
      <c r="C9" s="287" t="s">
        <v>579</v>
      </c>
      <c r="D9" s="288">
        <v>0</v>
      </c>
      <c r="E9" s="289">
        <v>1718249.97</v>
      </c>
      <c r="F9" s="289">
        <v>0</v>
      </c>
      <c r="G9" s="289">
        <v>0</v>
      </c>
      <c r="H9" s="129"/>
    </row>
    <row r="10" spans="2:8">
      <c r="B10" s="286" t="s">
        <v>591</v>
      </c>
      <c r="C10" s="287" t="s">
        <v>592</v>
      </c>
      <c r="D10" s="288">
        <v>0</v>
      </c>
      <c r="E10" s="289">
        <v>2400000</v>
      </c>
      <c r="F10" s="289">
        <v>0</v>
      </c>
      <c r="G10" s="289">
        <v>0</v>
      </c>
      <c r="H10" s="129"/>
    </row>
    <row r="11" spans="2:8" ht="38.25">
      <c r="B11" s="286" t="s">
        <v>620</v>
      </c>
      <c r="C11" s="287" t="s">
        <v>621</v>
      </c>
      <c r="D11" s="288">
        <v>0</v>
      </c>
      <c r="E11" s="289">
        <v>2000000</v>
      </c>
      <c r="F11" s="289">
        <v>1200000</v>
      </c>
      <c r="G11" s="289">
        <v>0</v>
      </c>
      <c r="H11" s="129"/>
    </row>
    <row r="12" spans="2:8">
      <c r="B12" s="290" t="s">
        <v>627</v>
      </c>
      <c r="C12" s="291" t="s">
        <v>628</v>
      </c>
      <c r="D12" s="288">
        <v>0</v>
      </c>
      <c r="E12" s="292">
        <v>370000</v>
      </c>
      <c r="F12" s="292">
        <v>0</v>
      </c>
      <c r="G12" s="292">
        <v>0</v>
      </c>
      <c r="H12" s="293"/>
    </row>
    <row r="13" spans="2:8">
      <c r="B13" s="290" t="s">
        <v>1077</v>
      </c>
      <c r="C13" s="291" t="s">
        <v>1078</v>
      </c>
      <c r="D13" s="288"/>
      <c r="E13" s="292">
        <v>29515.13</v>
      </c>
      <c r="F13" s="292">
        <v>29515.13</v>
      </c>
      <c r="G13" s="292">
        <v>0</v>
      </c>
      <c r="H13" s="293"/>
    </row>
    <row r="14" spans="2:8">
      <c r="B14" s="201" t="s">
        <v>500</v>
      </c>
      <c r="C14" s="202" t="s">
        <v>584</v>
      </c>
      <c r="D14" s="203">
        <v>0</v>
      </c>
      <c r="E14" s="285">
        <v>1762573</v>
      </c>
      <c r="F14" s="285">
        <v>1057543</v>
      </c>
      <c r="G14" s="285">
        <v>0</v>
      </c>
      <c r="H14" s="129"/>
    </row>
    <row r="15" spans="2:8">
      <c r="B15" s="294" t="s">
        <v>500</v>
      </c>
      <c r="C15" s="295" t="s">
        <v>584</v>
      </c>
      <c r="D15" s="203">
        <v>0</v>
      </c>
      <c r="E15" s="296">
        <v>4966451</v>
      </c>
      <c r="F15" s="296">
        <v>2979870</v>
      </c>
      <c r="G15" s="296">
        <v>0</v>
      </c>
      <c r="H15" s="293"/>
    </row>
    <row r="16" spans="2:8">
      <c r="B16" s="294" t="s">
        <v>500</v>
      </c>
      <c r="C16" s="295" t="s">
        <v>584</v>
      </c>
      <c r="D16" s="203">
        <v>0</v>
      </c>
      <c r="E16" s="296">
        <v>838902</v>
      </c>
      <c r="F16" s="296">
        <v>0</v>
      </c>
      <c r="G16" s="296">
        <v>0</v>
      </c>
      <c r="H16" s="293"/>
    </row>
    <row r="17" spans="2:8">
      <c r="B17" s="294" t="s">
        <v>500</v>
      </c>
      <c r="C17" s="295" t="s">
        <v>584</v>
      </c>
      <c r="D17" s="203">
        <v>0</v>
      </c>
      <c r="E17" s="296">
        <v>0</v>
      </c>
      <c r="F17" s="296">
        <v>0</v>
      </c>
      <c r="G17" s="296">
        <v>0</v>
      </c>
      <c r="H17" s="293"/>
    </row>
    <row r="18" spans="2:8" ht="25.5">
      <c r="B18" s="201" t="s">
        <v>625</v>
      </c>
      <c r="C18" s="202" t="s">
        <v>626</v>
      </c>
      <c r="D18" s="203">
        <v>0</v>
      </c>
      <c r="E18" s="285">
        <v>17737430.199999999</v>
      </c>
      <c r="F18" s="285">
        <v>0</v>
      </c>
      <c r="G18" s="285">
        <v>0</v>
      </c>
      <c r="H18" s="129"/>
    </row>
    <row r="19" spans="2:8" ht="38.25">
      <c r="B19" s="201" t="s">
        <v>504</v>
      </c>
      <c r="C19" s="202" t="s">
        <v>593</v>
      </c>
      <c r="D19" s="203">
        <v>0</v>
      </c>
      <c r="E19" s="285">
        <v>5182500</v>
      </c>
      <c r="F19" s="285">
        <v>3000000</v>
      </c>
      <c r="G19" s="285">
        <v>0</v>
      </c>
      <c r="H19" s="129"/>
    </row>
    <row r="20" spans="2:8" ht="25.5">
      <c r="B20" s="201" t="s">
        <v>594</v>
      </c>
      <c r="C20" s="202" t="s">
        <v>595</v>
      </c>
      <c r="D20" s="203">
        <v>0</v>
      </c>
      <c r="E20" s="285">
        <v>750000</v>
      </c>
      <c r="F20" s="285">
        <v>0</v>
      </c>
      <c r="G20" s="285">
        <v>0</v>
      </c>
      <c r="H20" s="129"/>
    </row>
    <row r="21" spans="2:8" ht="25.5">
      <c r="B21" s="201" t="s">
        <v>598</v>
      </c>
      <c r="C21" s="202" t="s">
        <v>599</v>
      </c>
      <c r="D21" s="203">
        <v>0</v>
      </c>
      <c r="E21" s="285">
        <v>1458669</v>
      </c>
      <c r="F21" s="285">
        <v>0</v>
      </c>
      <c r="G21" s="285">
        <v>0</v>
      </c>
      <c r="H21" s="129"/>
    </row>
    <row r="22" spans="2:8" ht="76.5">
      <c r="B22" s="201" t="s">
        <v>602</v>
      </c>
      <c r="C22" s="202" t="s">
        <v>603</v>
      </c>
      <c r="D22" s="203">
        <v>0</v>
      </c>
      <c r="E22" s="285">
        <v>9000000</v>
      </c>
      <c r="F22" s="285">
        <v>478369.07</v>
      </c>
      <c r="G22" s="285">
        <v>478369.07</v>
      </c>
      <c r="H22" s="202" t="s">
        <v>1079</v>
      </c>
    </row>
    <row r="23" spans="2:8" ht="249.75" customHeight="1">
      <c r="B23" s="201" t="s">
        <v>606</v>
      </c>
      <c r="C23" s="202" t="s">
        <v>607</v>
      </c>
      <c r="D23" s="203">
        <v>0</v>
      </c>
      <c r="E23" s="285">
        <v>7635000</v>
      </c>
      <c r="F23" s="285">
        <v>4495350.12</v>
      </c>
      <c r="G23" s="285">
        <v>4495350.12</v>
      </c>
      <c r="H23" s="202" t="s">
        <v>1080</v>
      </c>
    </row>
    <row r="24" spans="2:8" ht="75.75" customHeight="1">
      <c r="B24" s="201" t="s">
        <v>608</v>
      </c>
      <c r="C24" s="202" t="s">
        <v>609</v>
      </c>
      <c r="D24" s="203">
        <v>0</v>
      </c>
      <c r="E24" s="285">
        <v>11244000</v>
      </c>
      <c r="F24" s="285">
        <v>834867.86</v>
      </c>
      <c r="G24" s="285">
        <v>834867.86</v>
      </c>
      <c r="H24" s="202" t="s">
        <v>1081</v>
      </c>
    </row>
    <row r="25" spans="2:8" ht="105" customHeight="1">
      <c r="B25" s="201" t="s">
        <v>610</v>
      </c>
      <c r="C25" s="202" t="s">
        <v>611</v>
      </c>
      <c r="D25" s="203">
        <v>0</v>
      </c>
      <c r="E25" s="285">
        <v>12926572</v>
      </c>
      <c r="F25" s="285">
        <v>3346383.36</v>
      </c>
      <c r="G25" s="285">
        <v>3346383.36</v>
      </c>
      <c r="H25" s="202" t="s">
        <v>1082</v>
      </c>
    </row>
    <row r="26" spans="2:8" ht="38.25">
      <c r="B26" s="201" t="s">
        <v>505</v>
      </c>
      <c r="C26" s="202" t="s">
        <v>624</v>
      </c>
      <c r="D26" s="203">
        <v>0</v>
      </c>
      <c r="E26" s="285">
        <v>5332500</v>
      </c>
      <c r="F26" s="285">
        <v>3090000</v>
      </c>
      <c r="G26" s="285">
        <v>0</v>
      </c>
      <c r="H26" s="129"/>
    </row>
    <row r="27" spans="2:8" ht="36">
      <c r="B27" s="294" t="s">
        <v>499</v>
      </c>
      <c r="C27" s="295" t="s">
        <v>629</v>
      </c>
      <c r="D27" s="203">
        <v>0</v>
      </c>
      <c r="E27" s="296">
        <v>5000000</v>
      </c>
      <c r="F27" s="296">
        <v>3000000</v>
      </c>
      <c r="G27" s="296">
        <v>0</v>
      </c>
      <c r="H27" s="293"/>
    </row>
    <row r="28" spans="2:8" ht="36">
      <c r="B28" s="294" t="s">
        <v>632</v>
      </c>
      <c r="C28" s="295" t="s">
        <v>633</v>
      </c>
      <c r="D28" s="203">
        <v>0</v>
      </c>
      <c r="E28" s="296">
        <v>8000000</v>
      </c>
      <c r="F28" s="296">
        <v>4800000</v>
      </c>
      <c r="G28" s="296">
        <v>0</v>
      </c>
      <c r="H28" s="293"/>
    </row>
    <row r="29" spans="2:8" ht="273.75" customHeight="1">
      <c r="B29" s="201" t="s">
        <v>582</v>
      </c>
      <c r="C29" s="202" t="s">
        <v>583</v>
      </c>
      <c r="D29" s="203">
        <v>0</v>
      </c>
      <c r="E29" s="285">
        <v>28867086.18</v>
      </c>
      <c r="F29" s="285">
        <v>13941672.299999999</v>
      </c>
      <c r="G29" s="285">
        <v>12254708.49</v>
      </c>
      <c r="H29" s="202" t="s">
        <v>1083</v>
      </c>
    </row>
    <row r="30" spans="2:8" ht="38.25">
      <c r="B30" s="201" t="s">
        <v>587</v>
      </c>
      <c r="C30" s="202" t="s">
        <v>588</v>
      </c>
      <c r="D30" s="203">
        <v>0</v>
      </c>
      <c r="E30" s="285">
        <v>5000000</v>
      </c>
      <c r="F30" s="285">
        <v>1943219</v>
      </c>
      <c r="G30" s="285">
        <v>0</v>
      </c>
      <c r="H30" s="129"/>
    </row>
    <row r="31" spans="2:8" ht="38.25">
      <c r="B31" s="201" t="s">
        <v>589</v>
      </c>
      <c r="C31" s="202" t="s">
        <v>590</v>
      </c>
      <c r="D31" s="203">
        <v>0</v>
      </c>
      <c r="E31" s="285">
        <v>10000000</v>
      </c>
      <c r="F31" s="285">
        <v>0</v>
      </c>
      <c r="G31" s="285">
        <v>0</v>
      </c>
      <c r="H31" s="129"/>
    </row>
    <row r="32" spans="2:8" ht="25.5">
      <c r="B32" s="201" t="s">
        <v>596</v>
      </c>
      <c r="C32" s="202" t="s">
        <v>597</v>
      </c>
      <c r="D32" s="203">
        <v>0</v>
      </c>
      <c r="E32" s="285">
        <v>3000000</v>
      </c>
      <c r="F32" s="285">
        <v>1800000</v>
      </c>
      <c r="G32" s="285">
        <v>0</v>
      </c>
      <c r="H32" s="129"/>
    </row>
    <row r="33" spans="2:8" ht="85.5" customHeight="1">
      <c r="B33" s="201" t="s">
        <v>604</v>
      </c>
      <c r="C33" s="202" t="s">
        <v>605</v>
      </c>
      <c r="D33" s="203">
        <v>0</v>
      </c>
      <c r="E33" s="285">
        <v>16000000</v>
      </c>
      <c r="F33" s="285">
        <v>11600000</v>
      </c>
      <c r="G33" s="285">
        <v>1063578.6399999999</v>
      </c>
      <c r="H33" s="202" t="s">
        <v>1084</v>
      </c>
    </row>
    <row r="34" spans="2:8" ht="25.5">
      <c r="B34" s="201" t="s">
        <v>622</v>
      </c>
      <c r="C34" s="202" t="s">
        <v>623</v>
      </c>
      <c r="D34" s="203">
        <v>0</v>
      </c>
      <c r="E34" s="285">
        <v>8717500</v>
      </c>
      <c r="F34" s="285">
        <v>4800000</v>
      </c>
      <c r="G34" s="285">
        <v>0</v>
      </c>
      <c r="H34" s="129"/>
    </row>
    <row r="35" spans="2:8" ht="222" customHeight="1">
      <c r="B35" s="294" t="s">
        <v>630</v>
      </c>
      <c r="C35" s="295" t="s">
        <v>631</v>
      </c>
      <c r="D35" s="203">
        <v>0</v>
      </c>
      <c r="E35" s="296">
        <v>4000000</v>
      </c>
      <c r="F35" s="296">
        <v>2400000</v>
      </c>
      <c r="G35" s="296">
        <v>779053.7</v>
      </c>
      <c r="H35" s="297" t="s">
        <v>1085</v>
      </c>
    </row>
    <row r="36" spans="2:8" ht="314.25" customHeight="1">
      <c r="B36" s="201" t="s">
        <v>580</v>
      </c>
      <c r="C36" s="201" t="s">
        <v>581</v>
      </c>
      <c r="D36" s="203">
        <v>0</v>
      </c>
      <c r="E36" s="203">
        <v>32000000</v>
      </c>
      <c r="F36" s="285">
        <v>19200000</v>
      </c>
      <c r="G36" s="285">
        <v>122737.78</v>
      </c>
      <c r="H36" s="201" t="s">
        <v>1086</v>
      </c>
    </row>
    <row r="37" spans="2:8" ht="38.25">
      <c r="B37" s="201" t="s">
        <v>585</v>
      </c>
      <c r="C37" s="201" t="s">
        <v>586</v>
      </c>
      <c r="D37" s="203">
        <v>0</v>
      </c>
      <c r="E37" s="203">
        <v>15000000</v>
      </c>
      <c r="F37" s="285">
        <v>9000000</v>
      </c>
      <c r="G37" s="285">
        <v>0</v>
      </c>
      <c r="H37" s="128"/>
    </row>
    <row r="38" spans="2:8" ht="102">
      <c r="B38" s="201" t="s">
        <v>600</v>
      </c>
      <c r="C38" s="201" t="s">
        <v>601</v>
      </c>
      <c r="D38" s="203">
        <v>7.9796309403437817</v>
      </c>
      <c r="E38" s="203">
        <v>16021800</v>
      </c>
      <c r="F38" s="285">
        <v>9407445.540000001</v>
      </c>
      <c r="G38" s="285">
        <v>9407445.5399999991</v>
      </c>
      <c r="H38" s="201" t="s">
        <v>1067</v>
      </c>
    </row>
    <row r="39" spans="2:8" ht="51">
      <c r="B39" s="201" t="s">
        <v>612</v>
      </c>
      <c r="C39" s="201" t="s">
        <v>613</v>
      </c>
      <c r="D39" s="203">
        <v>90.546729016052566</v>
      </c>
      <c r="E39" s="203">
        <v>1445642.68</v>
      </c>
      <c r="F39" s="285">
        <v>1445642.68</v>
      </c>
      <c r="G39" s="285">
        <v>1445642.68</v>
      </c>
      <c r="H39" s="201" t="s">
        <v>1068</v>
      </c>
    </row>
    <row r="40" spans="2:8" ht="63.75">
      <c r="B40" s="201" t="s">
        <v>614</v>
      </c>
      <c r="C40" s="201" t="s">
        <v>615</v>
      </c>
      <c r="D40" s="203">
        <v>0</v>
      </c>
      <c r="E40" s="203">
        <v>2359476.84</v>
      </c>
      <c r="F40" s="285">
        <v>2359476.84</v>
      </c>
      <c r="G40" s="285">
        <v>2359476.84</v>
      </c>
      <c r="H40" s="201" t="s">
        <v>1069</v>
      </c>
    </row>
    <row r="41" spans="2:8" ht="57.75" customHeight="1">
      <c r="B41" s="201" t="s">
        <v>616</v>
      </c>
      <c r="C41" s="201" t="s">
        <v>617</v>
      </c>
      <c r="D41" s="203">
        <v>98</v>
      </c>
      <c r="E41" s="203">
        <v>3461500</v>
      </c>
      <c r="F41" s="285">
        <v>3461500</v>
      </c>
      <c r="G41" s="285">
        <v>3461500</v>
      </c>
      <c r="H41" s="201" t="s">
        <v>1070</v>
      </c>
    </row>
    <row r="42" spans="2:8" ht="63.75" customHeight="1">
      <c r="B42" s="201" t="s">
        <v>618</v>
      </c>
      <c r="C42" s="201" t="s">
        <v>619</v>
      </c>
      <c r="D42" s="203">
        <v>0</v>
      </c>
      <c r="E42" s="203">
        <v>3117880.48</v>
      </c>
      <c r="F42" s="285">
        <v>3117880.47</v>
      </c>
      <c r="G42" s="285">
        <v>3117880.47</v>
      </c>
      <c r="H42" s="201" t="s">
        <v>1071</v>
      </c>
    </row>
    <row r="43" spans="2:8" ht="79.5" customHeight="1">
      <c r="B43" s="294" t="s">
        <v>1087</v>
      </c>
      <c r="C43" s="294" t="s">
        <v>1088</v>
      </c>
      <c r="D43" s="203">
        <v>0</v>
      </c>
      <c r="E43" s="298">
        <v>439815.4</v>
      </c>
      <c r="F43" s="296">
        <v>1428.54</v>
      </c>
      <c r="G43" s="296">
        <v>1428.54</v>
      </c>
      <c r="H43" s="299" t="s">
        <v>1089</v>
      </c>
    </row>
    <row r="44" spans="2:8" ht="74.25" customHeight="1">
      <c r="B44" s="294" t="s">
        <v>1090</v>
      </c>
      <c r="C44" s="294" t="s">
        <v>1091</v>
      </c>
      <c r="D44" s="203">
        <v>0</v>
      </c>
      <c r="E44" s="298">
        <v>439815.4</v>
      </c>
      <c r="F44" s="296">
        <v>325473.03000000003</v>
      </c>
      <c r="G44" s="296">
        <v>325473.03000000003</v>
      </c>
      <c r="H44" s="299" t="s">
        <v>1092</v>
      </c>
    </row>
    <row r="45" spans="2:8" ht="72.75" customHeight="1">
      <c r="B45" s="294" t="s">
        <v>1093</v>
      </c>
      <c r="C45" s="294" t="s">
        <v>1094</v>
      </c>
      <c r="D45" s="203">
        <v>0</v>
      </c>
      <c r="E45" s="298">
        <v>439815.4</v>
      </c>
      <c r="F45" s="296">
        <v>1428.54</v>
      </c>
      <c r="G45" s="296">
        <v>1428.54</v>
      </c>
      <c r="H45" s="299" t="s">
        <v>1095</v>
      </c>
    </row>
    <row r="46" spans="2:8" ht="90" customHeight="1">
      <c r="B46" s="294" t="s">
        <v>1096</v>
      </c>
      <c r="C46" s="294" t="s">
        <v>1097</v>
      </c>
      <c r="D46" s="203">
        <v>0</v>
      </c>
      <c r="E46" s="298">
        <v>439815.4</v>
      </c>
      <c r="F46" s="296">
        <v>353209.11000000004</v>
      </c>
      <c r="G46" s="296">
        <v>353209.11</v>
      </c>
      <c r="H46" s="299" t="s">
        <v>1098</v>
      </c>
    </row>
    <row r="47" spans="2:8" ht="80.25" customHeight="1">
      <c r="B47" s="294" t="s">
        <v>1099</v>
      </c>
      <c r="C47" s="294" t="s">
        <v>1100</v>
      </c>
      <c r="D47" s="203">
        <v>0</v>
      </c>
      <c r="E47" s="298">
        <v>439815.4</v>
      </c>
      <c r="F47" s="296">
        <v>235731.69</v>
      </c>
      <c r="G47" s="296">
        <v>235731.69</v>
      </c>
      <c r="H47" s="299" t="s">
        <v>1101</v>
      </c>
    </row>
    <row r="48" spans="2:8" ht="73.5" customHeight="1">
      <c r="B48" s="294" t="s">
        <v>1102</v>
      </c>
      <c r="C48" s="294" t="s">
        <v>1103</v>
      </c>
      <c r="D48" s="203">
        <v>0</v>
      </c>
      <c r="E48" s="298">
        <v>439815.4</v>
      </c>
      <c r="F48" s="296">
        <v>278903.74</v>
      </c>
      <c r="G48" s="296">
        <v>278903.74</v>
      </c>
      <c r="H48" s="299" t="s">
        <v>1104</v>
      </c>
    </row>
    <row r="49" spans="2:8" ht="84" customHeight="1">
      <c r="B49" s="294" t="s">
        <v>1105</v>
      </c>
      <c r="C49" s="294" t="s">
        <v>1106</v>
      </c>
      <c r="D49" s="203">
        <v>0</v>
      </c>
      <c r="E49" s="298">
        <v>439815.4</v>
      </c>
      <c r="F49" s="296">
        <v>412255.91000000003</v>
      </c>
      <c r="G49" s="296">
        <v>412255.91</v>
      </c>
      <c r="H49" s="299" t="s">
        <v>1107</v>
      </c>
    </row>
    <row r="50" spans="2:8" ht="80.25" customHeight="1">
      <c r="B50" s="294" t="s">
        <v>1108</v>
      </c>
      <c r="C50" s="294" t="s">
        <v>1109</v>
      </c>
      <c r="D50" s="203">
        <v>0</v>
      </c>
      <c r="E50" s="298">
        <v>439815.4</v>
      </c>
      <c r="F50" s="296">
        <v>381722.87</v>
      </c>
      <c r="G50" s="296">
        <v>381722.87</v>
      </c>
      <c r="H50" s="299" t="s">
        <v>1107</v>
      </c>
    </row>
    <row r="51" spans="2:8" ht="78.75" customHeight="1">
      <c r="B51" s="294" t="s">
        <v>1110</v>
      </c>
      <c r="C51" s="294" t="s">
        <v>1111</v>
      </c>
      <c r="D51" s="203">
        <v>0</v>
      </c>
      <c r="E51" s="298">
        <v>439815.4</v>
      </c>
      <c r="F51" s="296">
        <v>296367.34000000003</v>
      </c>
      <c r="G51" s="296">
        <v>296367.34000000003</v>
      </c>
      <c r="H51" s="299" t="s">
        <v>1112</v>
      </c>
    </row>
    <row r="52" spans="2:8" ht="281.25" customHeight="1">
      <c r="B52" s="294" t="s">
        <v>1113</v>
      </c>
      <c r="C52" s="294" t="s">
        <v>1114</v>
      </c>
      <c r="D52" s="203">
        <v>0</v>
      </c>
      <c r="E52" s="298">
        <v>8448890.7300000004</v>
      </c>
      <c r="F52" s="296">
        <v>0</v>
      </c>
      <c r="G52" s="296">
        <v>0</v>
      </c>
      <c r="H52" s="300" t="s">
        <v>1115</v>
      </c>
    </row>
    <row r="53" spans="2:8" ht="169.5" customHeight="1">
      <c r="B53" s="294" t="s">
        <v>1116</v>
      </c>
      <c r="C53" s="294" t="s">
        <v>1117</v>
      </c>
      <c r="D53" s="203">
        <v>0</v>
      </c>
      <c r="E53" s="298">
        <v>8215208.5899999999</v>
      </c>
      <c r="F53" s="296">
        <v>1057705.52</v>
      </c>
      <c r="G53" s="296">
        <v>1057705.52</v>
      </c>
      <c r="H53" s="300" t="s">
        <v>1076</v>
      </c>
    </row>
    <row r="54" spans="2:8" ht="82.5" customHeight="1">
      <c r="B54" s="294" t="s">
        <v>1118</v>
      </c>
      <c r="C54" s="294" t="s">
        <v>1119</v>
      </c>
      <c r="D54" s="203">
        <v>0</v>
      </c>
      <c r="E54" s="298">
        <v>439815.4</v>
      </c>
      <c r="F54" s="296">
        <v>37286.75</v>
      </c>
      <c r="G54" s="296">
        <v>37286.75</v>
      </c>
      <c r="H54" s="299" t="s">
        <v>1120</v>
      </c>
    </row>
    <row r="55" spans="2:8" ht="60">
      <c r="B55" s="294" t="s">
        <v>1121</v>
      </c>
      <c r="C55" s="294" t="s">
        <v>1122</v>
      </c>
      <c r="D55" s="203">
        <v>0</v>
      </c>
      <c r="E55" s="298">
        <v>439815.4</v>
      </c>
      <c r="F55" s="296">
        <v>0</v>
      </c>
      <c r="G55" s="296">
        <v>0</v>
      </c>
      <c r="H55" s="299" t="s">
        <v>1123</v>
      </c>
    </row>
    <row r="56" spans="2:8" ht="99" customHeight="1">
      <c r="B56" s="294" t="s">
        <v>1124</v>
      </c>
      <c r="C56" s="294" t="s">
        <v>1125</v>
      </c>
      <c r="D56" s="203">
        <v>0</v>
      </c>
      <c r="E56" s="298">
        <v>439815.4</v>
      </c>
      <c r="F56" s="296">
        <v>439.82</v>
      </c>
      <c r="G56" s="296">
        <v>439.82</v>
      </c>
      <c r="H56" s="300" t="s">
        <v>1126</v>
      </c>
    </row>
    <row r="57" spans="2:8" ht="24">
      <c r="B57" s="294" t="s">
        <v>1127</v>
      </c>
      <c r="C57" s="294" t="s">
        <v>1128</v>
      </c>
      <c r="D57" s="203">
        <v>0</v>
      </c>
      <c r="E57" s="298">
        <v>439815.4</v>
      </c>
      <c r="F57" s="296">
        <v>0</v>
      </c>
      <c r="G57" s="296">
        <v>0</v>
      </c>
      <c r="H57" s="300"/>
    </row>
    <row r="58" spans="2:8" ht="93" customHeight="1">
      <c r="B58" s="294" t="s">
        <v>1129</v>
      </c>
      <c r="C58" s="294" t="s">
        <v>1130</v>
      </c>
      <c r="D58" s="203">
        <v>0</v>
      </c>
      <c r="E58" s="298">
        <v>439815.4</v>
      </c>
      <c r="F58" s="296">
        <v>6905.49</v>
      </c>
      <c r="G58" s="296">
        <v>6905.49</v>
      </c>
      <c r="H58" s="300" t="s">
        <v>1131</v>
      </c>
    </row>
    <row r="59" spans="2:8" ht="84">
      <c r="B59" s="294" t="s">
        <v>1132</v>
      </c>
      <c r="C59" s="294" t="s">
        <v>1133</v>
      </c>
      <c r="D59" s="203">
        <v>0</v>
      </c>
      <c r="E59" s="298">
        <v>439815.4</v>
      </c>
      <c r="F59" s="296">
        <v>325401.67</v>
      </c>
      <c r="G59" s="296">
        <v>325401.67</v>
      </c>
      <c r="H59" s="300" t="s">
        <v>1131</v>
      </c>
    </row>
    <row r="60" spans="2:8" ht="24">
      <c r="B60" s="294" t="s">
        <v>1134</v>
      </c>
      <c r="C60" s="294" t="s">
        <v>1135</v>
      </c>
      <c r="D60" s="203">
        <v>0</v>
      </c>
      <c r="E60" s="298">
        <v>439815.4</v>
      </c>
      <c r="F60" s="296">
        <v>0</v>
      </c>
      <c r="G60" s="296">
        <v>0</v>
      </c>
      <c r="H60" s="300"/>
    </row>
    <row r="61" spans="2:8" ht="66" customHeight="1">
      <c r="B61" s="294" t="s">
        <v>1136</v>
      </c>
      <c r="C61" s="294" t="s">
        <v>1137</v>
      </c>
      <c r="D61" s="203">
        <v>0</v>
      </c>
      <c r="E61" s="298">
        <v>439815.4</v>
      </c>
      <c r="F61" s="296">
        <v>388499.88</v>
      </c>
      <c r="G61" s="296">
        <v>388499.88</v>
      </c>
      <c r="H61" s="300" t="s">
        <v>1123</v>
      </c>
    </row>
    <row r="62" spans="2:8" ht="90.75" customHeight="1">
      <c r="B62" s="294" t="s">
        <v>1138</v>
      </c>
      <c r="C62" s="294" t="s">
        <v>1139</v>
      </c>
      <c r="D62" s="203">
        <v>0</v>
      </c>
      <c r="E62" s="298">
        <v>439815.4</v>
      </c>
      <c r="F62" s="296">
        <v>265523.21999999997</v>
      </c>
      <c r="G62" s="296">
        <v>265523.21999999997</v>
      </c>
      <c r="H62" s="300" t="s">
        <v>1131</v>
      </c>
    </row>
    <row r="63" spans="2:8" ht="84">
      <c r="B63" s="294" t="s">
        <v>1140</v>
      </c>
      <c r="C63" s="294" t="s">
        <v>1141</v>
      </c>
      <c r="D63" s="203">
        <v>0</v>
      </c>
      <c r="E63" s="298">
        <v>439815.4</v>
      </c>
      <c r="F63" s="296">
        <v>393731.47</v>
      </c>
      <c r="G63" s="296">
        <v>393731.47</v>
      </c>
      <c r="H63" s="300" t="s">
        <v>1142</v>
      </c>
    </row>
    <row r="64" spans="2:8" ht="84">
      <c r="B64" s="294" t="s">
        <v>1143</v>
      </c>
      <c r="C64" s="294" t="s">
        <v>1144</v>
      </c>
      <c r="D64" s="203">
        <v>0</v>
      </c>
      <c r="E64" s="298">
        <v>439815.4</v>
      </c>
      <c r="F64" s="296">
        <v>127453.33</v>
      </c>
      <c r="G64" s="296">
        <v>127453.33</v>
      </c>
      <c r="H64" s="300" t="s">
        <v>1131</v>
      </c>
    </row>
    <row r="65" spans="2:8" ht="36">
      <c r="B65" s="294" t="s">
        <v>1145</v>
      </c>
      <c r="C65" s="294" t="s">
        <v>1146</v>
      </c>
      <c r="D65" s="203">
        <v>0</v>
      </c>
      <c r="E65" s="298">
        <v>439815.4</v>
      </c>
      <c r="F65" s="296">
        <v>0</v>
      </c>
      <c r="G65" s="296">
        <v>0</v>
      </c>
      <c r="H65" s="300"/>
    </row>
    <row r="66" spans="2:8" ht="75" customHeight="1">
      <c r="B66" s="294" t="s">
        <v>1147</v>
      </c>
      <c r="C66" s="294" t="s">
        <v>1148</v>
      </c>
      <c r="D66" s="203">
        <v>0</v>
      </c>
      <c r="E66" s="298">
        <v>439815.4</v>
      </c>
      <c r="F66" s="296">
        <v>387404.24</v>
      </c>
      <c r="G66" s="296">
        <v>387404.24</v>
      </c>
      <c r="H66" s="300" t="s">
        <v>1149</v>
      </c>
    </row>
    <row r="67" spans="2:8" ht="67.5" customHeight="1">
      <c r="B67" s="294" t="s">
        <v>1150</v>
      </c>
      <c r="C67" s="294" t="s">
        <v>1151</v>
      </c>
      <c r="D67" s="203">
        <v>0</v>
      </c>
      <c r="E67" s="298">
        <v>439815.4</v>
      </c>
      <c r="F67" s="296">
        <v>387404.25</v>
      </c>
      <c r="G67" s="296">
        <v>387404.25</v>
      </c>
      <c r="H67" s="300" t="s">
        <v>1152</v>
      </c>
    </row>
    <row r="68" spans="2:8" ht="67.5" customHeight="1">
      <c r="B68" s="294" t="s">
        <v>1153</v>
      </c>
      <c r="C68" s="294" t="s">
        <v>1154</v>
      </c>
      <c r="D68" s="203">
        <v>0</v>
      </c>
      <c r="E68" s="298">
        <v>439815.4</v>
      </c>
      <c r="F68" s="296">
        <v>387404.25</v>
      </c>
      <c r="G68" s="296">
        <v>387404.25</v>
      </c>
      <c r="H68" s="300" t="s">
        <v>1152</v>
      </c>
    </row>
    <row r="69" spans="2:8" ht="74.25" customHeight="1">
      <c r="B69" s="294" t="s">
        <v>1155</v>
      </c>
      <c r="C69" s="294" t="s">
        <v>1156</v>
      </c>
      <c r="D69" s="203">
        <v>0</v>
      </c>
      <c r="E69" s="298">
        <v>439815.4</v>
      </c>
      <c r="F69" s="296">
        <v>387404.25</v>
      </c>
      <c r="G69" s="296">
        <v>387404.25</v>
      </c>
      <c r="H69" s="300" t="s">
        <v>1157</v>
      </c>
    </row>
    <row r="70" spans="2:8" ht="69.75" customHeight="1">
      <c r="B70" s="294" t="s">
        <v>1158</v>
      </c>
      <c r="C70" s="294" t="s">
        <v>1159</v>
      </c>
      <c r="D70" s="203">
        <v>0</v>
      </c>
      <c r="E70" s="298">
        <v>439815.4</v>
      </c>
      <c r="F70" s="296">
        <v>387404.25</v>
      </c>
      <c r="G70" s="296">
        <v>387404.25</v>
      </c>
      <c r="H70" s="300" t="s">
        <v>1160</v>
      </c>
    </row>
    <row r="71" spans="2:8" ht="60">
      <c r="B71" s="294" t="s">
        <v>1161</v>
      </c>
      <c r="C71" s="294" t="s">
        <v>1162</v>
      </c>
      <c r="D71" s="203">
        <v>0</v>
      </c>
      <c r="E71" s="298">
        <v>439815.4</v>
      </c>
      <c r="F71" s="296">
        <v>387404.25</v>
      </c>
      <c r="G71" s="296">
        <v>387404.25</v>
      </c>
      <c r="H71" s="300" t="s">
        <v>1152</v>
      </c>
    </row>
    <row r="72" spans="2:8" ht="72" customHeight="1">
      <c r="B72" s="294" t="s">
        <v>1163</v>
      </c>
      <c r="C72" s="294" t="s">
        <v>1164</v>
      </c>
      <c r="D72" s="203">
        <v>0</v>
      </c>
      <c r="E72" s="298">
        <v>439815.4</v>
      </c>
      <c r="F72" s="296">
        <v>387404.25</v>
      </c>
      <c r="G72" s="296">
        <v>387404.25</v>
      </c>
      <c r="H72" s="300" t="s">
        <v>1157</v>
      </c>
    </row>
    <row r="73" spans="2:8">
      <c r="B73" s="294" t="s">
        <v>1165</v>
      </c>
      <c r="C73" s="294" t="s">
        <v>1166</v>
      </c>
      <c r="D73" s="203">
        <v>0</v>
      </c>
      <c r="E73" s="298">
        <v>439815.4</v>
      </c>
      <c r="F73" s="296">
        <v>0</v>
      </c>
      <c r="G73" s="296">
        <v>0</v>
      </c>
      <c r="H73" s="300"/>
    </row>
    <row r="74" spans="2:8" ht="60">
      <c r="B74" s="294" t="s">
        <v>1167</v>
      </c>
      <c r="C74" s="294" t="s">
        <v>1168</v>
      </c>
      <c r="D74" s="203">
        <v>0</v>
      </c>
      <c r="E74" s="298">
        <v>439815.4</v>
      </c>
      <c r="F74" s="296">
        <v>309842.76</v>
      </c>
      <c r="G74" s="296">
        <v>309842.76</v>
      </c>
      <c r="H74" s="300" t="s">
        <v>1169</v>
      </c>
    </row>
    <row r="75" spans="2:8" ht="60">
      <c r="B75" s="294" t="s">
        <v>1170</v>
      </c>
      <c r="C75" s="294" t="s">
        <v>1171</v>
      </c>
      <c r="D75" s="203">
        <v>0</v>
      </c>
      <c r="E75" s="298">
        <v>439815.4</v>
      </c>
      <c r="F75" s="296">
        <v>387404.25</v>
      </c>
      <c r="G75" s="296">
        <v>387404.25</v>
      </c>
      <c r="H75" s="300" t="s">
        <v>1169</v>
      </c>
    </row>
    <row r="76" spans="2:8" ht="60">
      <c r="B76" s="294" t="s">
        <v>1172</v>
      </c>
      <c r="C76" s="294" t="s">
        <v>1173</v>
      </c>
      <c r="D76" s="203">
        <v>0</v>
      </c>
      <c r="E76" s="298">
        <v>439815.4</v>
      </c>
      <c r="F76" s="296">
        <v>387404.25</v>
      </c>
      <c r="G76" s="296">
        <v>387404.25</v>
      </c>
      <c r="H76" s="300" t="s">
        <v>1169</v>
      </c>
    </row>
    <row r="77" spans="2:8" ht="21" customHeight="1">
      <c r="B77" s="294"/>
      <c r="C77" s="294"/>
      <c r="D77" s="203"/>
      <c r="E77" s="298"/>
      <c r="F77" s="296"/>
      <c r="G77" s="296"/>
      <c r="H77" s="300"/>
    </row>
    <row r="78" spans="2:8" ht="21" customHeight="1">
      <c r="B78" s="294"/>
      <c r="C78" s="294"/>
      <c r="D78" s="203"/>
      <c r="E78" s="298"/>
      <c r="F78" s="296"/>
      <c r="G78" s="296"/>
      <c r="H78" s="300"/>
    </row>
    <row r="79" spans="2:8" ht="15" customHeight="1">
      <c r="B79" s="301"/>
      <c r="C79" s="302" t="s">
        <v>1174</v>
      </c>
      <c r="D79" s="301"/>
      <c r="E79" s="303">
        <f>SUM(E9:E78)</f>
        <v>278081440.59999955</v>
      </c>
      <c r="F79" s="303">
        <f>SUM(F9:F78)</f>
        <v>121474684.29000001</v>
      </c>
      <c r="G79" s="303">
        <f>SUM(G9:G78)</f>
        <v>51852943.469999999</v>
      </c>
      <c r="H79" s="299"/>
    </row>
  </sheetData>
  <mergeCells count="8">
    <mergeCell ref="B1:H1"/>
    <mergeCell ref="B3:H3"/>
    <mergeCell ref="B4:H4"/>
    <mergeCell ref="B6:B7"/>
    <mergeCell ref="C6:C7"/>
    <mergeCell ref="D6:D7"/>
    <mergeCell ref="E6:G6"/>
    <mergeCell ref="H6:H7"/>
  </mergeCells>
  <printOptions horizontalCentered="1"/>
  <pageMargins left="0.39370078740157483" right="0.39370078740157483" top="1.3779527559055118" bottom="0.47244094488188981" header="0.39370078740157483" footer="0.19685039370078741"/>
  <pageSetup scale="65" fitToWidth="0" fitToHeight="0" orientation="landscape" r:id="rId1"/>
  <headerFooter scaleWithDoc="0">
    <oddHeader>&amp;C&amp;G</oddHeader>
    <oddFooter>&amp;C&amp;G</oddFooter>
  </headerFooter>
  <rowBreaks count="1" manualBreakCount="1">
    <brk id="35" min="1" max="7" man="1"/>
  </row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view="pageLayout" zoomScaleNormal="55" zoomScaleSheetLayoutView="70" workbookViewId="0">
      <selection activeCell="G19" sqref="G19"/>
    </sheetView>
  </sheetViews>
  <sheetFormatPr baseColWidth="10" defaultColWidth="8.85546875" defaultRowHeight="13.5"/>
  <cols>
    <col min="1" max="1" width="30.85546875" style="305" customWidth="1"/>
    <col min="2" max="2" width="30.85546875" style="327" customWidth="1"/>
    <col min="3" max="8" width="17.85546875" style="327" customWidth="1"/>
    <col min="9" max="11" width="17.85546875" style="305" customWidth="1"/>
    <col min="12" max="16384" width="8.85546875" style="305"/>
  </cols>
  <sheetData>
    <row r="1" spans="1:11" ht="35.1" customHeight="1">
      <c r="A1" s="621" t="s">
        <v>168</v>
      </c>
      <c r="B1" s="622"/>
      <c r="C1" s="622"/>
      <c r="D1" s="622"/>
      <c r="E1" s="622"/>
      <c r="F1" s="622"/>
      <c r="G1" s="622"/>
      <c r="H1" s="622"/>
      <c r="I1" s="622"/>
      <c r="J1" s="622"/>
      <c r="K1" s="623"/>
    </row>
    <row r="2" spans="1:11" ht="7.5" customHeight="1">
      <c r="A2" s="306"/>
      <c r="B2" s="307"/>
      <c r="C2" s="307"/>
      <c r="D2" s="307"/>
      <c r="E2" s="307"/>
      <c r="F2" s="307"/>
      <c r="G2" s="307"/>
      <c r="H2" s="307"/>
      <c r="I2" s="307"/>
      <c r="J2" s="307"/>
      <c r="K2" s="308"/>
    </row>
    <row r="3" spans="1:11" ht="20.100000000000001" customHeight="1">
      <c r="A3" s="624" t="str">
        <f>[14]Caratula!A13</f>
        <v>Unidad Responsable del Gasto: 02CD02 DELEGACIÓN AZCAPOTZALCO.</v>
      </c>
      <c r="B3" s="625"/>
      <c r="C3" s="625"/>
      <c r="D3" s="625"/>
      <c r="E3" s="625"/>
      <c r="F3" s="625"/>
      <c r="G3" s="625"/>
      <c r="H3" s="625"/>
      <c r="I3" s="625"/>
      <c r="J3" s="625"/>
      <c r="K3" s="626"/>
    </row>
    <row r="4" spans="1:11" ht="20.100000000000001" customHeight="1">
      <c r="A4" s="627" t="str">
        <f>[14]Caratula!A24</f>
        <v>Período: Enero-Junio 2018.</v>
      </c>
      <c r="B4" s="628"/>
      <c r="C4" s="628"/>
      <c r="D4" s="628"/>
      <c r="E4" s="628"/>
      <c r="F4" s="628"/>
      <c r="G4" s="628"/>
      <c r="H4" s="628"/>
      <c r="I4" s="628"/>
      <c r="J4" s="628"/>
      <c r="K4" s="629"/>
    </row>
    <row r="5" spans="1:11" ht="6" customHeight="1">
      <c r="A5" s="309"/>
      <c r="B5" s="310"/>
      <c r="C5" s="310"/>
      <c r="D5" s="310"/>
      <c r="E5" s="310"/>
      <c r="F5" s="310"/>
      <c r="G5" s="310"/>
      <c r="H5" s="310"/>
      <c r="I5" s="307"/>
      <c r="J5" s="307"/>
      <c r="K5" s="308"/>
    </row>
    <row r="6" spans="1:11" ht="23.1" customHeight="1">
      <c r="A6" s="630" t="s">
        <v>169</v>
      </c>
      <c r="B6" s="631"/>
      <c r="C6" s="631"/>
      <c r="D6" s="631"/>
      <c r="E6" s="631"/>
      <c r="F6" s="631"/>
      <c r="G6" s="631"/>
      <c r="H6" s="631"/>
      <c r="I6" s="631"/>
      <c r="J6" s="631"/>
      <c r="K6" s="632"/>
    </row>
    <row r="7" spans="1:11" ht="6.75" customHeight="1">
      <c r="A7" s="311"/>
      <c r="B7" s="312"/>
      <c r="C7" s="312"/>
      <c r="D7" s="312"/>
      <c r="E7" s="312"/>
      <c r="F7" s="312"/>
      <c r="G7" s="312"/>
      <c r="H7" s="312"/>
      <c r="I7" s="307"/>
      <c r="J7" s="307"/>
      <c r="K7" s="308"/>
    </row>
    <row r="8" spans="1:11" ht="25.5">
      <c r="A8" s="313" t="s">
        <v>170</v>
      </c>
      <c r="B8" s="313" t="s">
        <v>171</v>
      </c>
      <c r="C8" s="313" t="s">
        <v>172</v>
      </c>
      <c r="D8" s="313" t="s">
        <v>173</v>
      </c>
      <c r="E8" s="313" t="s">
        <v>174</v>
      </c>
      <c r="F8" s="313" t="s">
        <v>175</v>
      </c>
      <c r="G8" s="313" t="s">
        <v>176</v>
      </c>
      <c r="H8" s="313" t="s">
        <v>177</v>
      </c>
      <c r="I8" s="313" t="s">
        <v>178</v>
      </c>
      <c r="J8" s="313" t="s">
        <v>190</v>
      </c>
      <c r="K8" s="313" t="s">
        <v>179</v>
      </c>
    </row>
    <row r="9" spans="1:11" ht="13.5" customHeight="1">
      <c r="A9" s="314" t="s">
        <v>1</v>
      </c>
      <c r="B9" s="314" t="s">
        <v>2</v>
      </c>
      <c r="C9" s="314" t="s">
        <v>6</v>
      </c>
      <c r="D9" s="314" t="s">
        <v>3</v>
      </c>
      <c r="E9" s="314" t="s">
        <v>4</v>
      </c>
      <c r="F9" s="314" t="s">
        <v>5</v>
      </c>
      <c r="G9" s="314" t="s">
        <v>7</v>
      </c>
      <c r="H9" s="314" t="s">
        <v>8</v>
      </c>
      <c r="I9" s="314" t="s">
        <v>9</v>
      </c>
      <c r="J9" s="314" t="s">
        <v>10</v>
      </c>
      <c r="K9" s="314" t="s">
        <v>11</v>
      </c>
    </row>
    <row r="10" spans="1:11" ht="83.85" customHeight="1">
      <c r="A10" s="315"/>
      <c r="B10" s="316"/>
      <c r="C10" s="316"/>
      <c r="D10" s="316"/>
      <c r="E10" s="317"/>
      <c r="F10" s="317"/>
      <c r="G10" s="316"/>
      <c r="H10" s="317"/>
      <c r="I10" s="317"/>
      <c r="J10" s="317"/>
      <c r="K10" s="318"/>
    </row>
    <row r="11" spans="1:11" ht="83.85" customHeight="1">
      <c r="A11" s="319"/>
      <c r="B11" s="320"/>
      <c r="C11" s="320"/>
      <c r="D11" s="320"/>
      <c r="E11" s="321"/>
      <c r="F11" s="321"/>
      <c r="G11" s="320"/>
      <c r="H11" s="321"/>
      <c r="I11" s="321"/>
      <c r="J11" s="321"/>
      <c r="K11" s="322"/>
    </row>
    <row r="12" spans="1:11" ht="83.85" customHeight="1">
      <c r="A12" s="319"/>
      <c r="B12" s="320"/>
      <c r="C12" s="320"/>
      <c r="D12" s="320"/>
      <c r="E12" s="321"/>
      <c r="F12" s="321"/>
      <c r="G12" s="320"/>
      <c r="H12" s="321"/>
      <c r="I12" s="321"/>
      <c r="J12" s="321"/>
      <c r="K12" s="322"/>
    </row>
    <row r="13" spans="1:11" ht="83.85" customHeight="1">
      <c r="A13" s="319"/>
      <c r="B13" s="320"/>
      <c r="C13" s="320"/>
      <c r="D13" s="320"/>
      <c r="E13" s="321"/>
      <c r="F13" s="321"/>
      <c r="G13" s="320"/>
      <c r="H13" s="321"/>
      <c r="I13" s="321"/>
      <c r="J13" s="321"/>
      <c r="K13" s="322"/>
    </row>
    <row r="14" spans="1:11" ht="83.85" customHeight="1">
      <c r="A14" s="319"/>
      <c r="B14" s="320"/>
      <c r="C14" s="320"/>
      <c r="D14" s="320"/>
      <c r="E14" s="321"/>
      <c r="F14" s="321"/>
      <c r="G14" s="320"/>
      <c r="H14" s="321"/>
      <c r="I14" s="321"/>
      <c r="J14" s="321"/>
      <c r="K14" s="322"/>
    </row>
    <row r="15" spans="1:11" ht="83.85" customHeight="1">
      <c r="A15" s="319"/>
      <c r="B15" s="320"/>
      <c r="C15" s="320"/>
      <c r="D15" s="320"/>
      <c r="E15" s="321"/>
      <c r="F15" s="321"/>
      <c r="G15" s="320"/>
      <c r="H15" s="321"/>
      <c r="I15" s="321"/>
      <c r="J15" s="321"/>
      <c r="K15" s="322"/>
    </row>
    <row r="16" spans="1:11" ht="83.85" customHeight="1">
      <c r="A16" s="323"/>
      <c r="B16" s="324"/>
      <c r="C16" s="324"/>
      <c r="D16" s="324"/>
      <c r="E16" s="322"/>
      <c r="F16" s="322"/>
      <c r="G16" s="325"/>
      <c r="H16" s="322"/>
      <c r="I16" s="322"/>
      <c r="J16" s="322"/>
      <c r="K16" s="322"/>
    </row>
    <row r="17" spans="1:9" ht="15">
      <c r="A17" s="326"/>
    </row>
    <row r="18" spans="1:9" ht="15">
      <c r="A18" s="326"/>
    </row>
    <row r="19" spans="1:9" ht="15">
      <c r="A19" s="326"/>
    </row>
    <row r="20" spans="1:9" ht="15">
      <c r="A20" s="326"/>
    </row>
    <row r="21" spans="1:9" ht="15">
      <c r="A21" s="326"/>
    </row>
    <row r="22" spans="1:9" s="327" customFormat="1" ht="15">
      <c r="A22" s="326"/>
      <c r="I22" s="305"/>
    </row>
    <row r="23" spans="1:9" s="327" customFormat="1" ht="15">
      <c r="A23" s="326"/>
      <c r="I23" s="305"/>
    </row>
  </sheetData>
  <mergeCells count="4">
    <mergeCell ref="A1:K1"/>
    <mergeCell ref="A3:K3"/>
    <mergeCell ref="A4:K4"/>
    <mergeCell ref="A6:K6"/>
  </mergeCells>
  <conditionalFormatting sqref="A4:A5">
    <cfRule type="cellIs" dxfId="10"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57" orientation="landscape" r:id="rId1"/>
  <headerFooter scaleWithDoc="0">
    <oddHeader>&amp;C&amp;G</oddHeader>
    <oddFooter>&amp;C&amp;G</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Layout" zoomScaleNormal="100" zoomScaleSheetLayoutView="100" workbookViewId="0">
      <selection activeCell="G19" sqref="G19"/>
    </sheetView>
  </sheetViews>
  <sheetFormatPr baseColWidth="10" defaultColWidth="11.42578125" defaultRowHeight="13.5"/>
  <cols>
    <col min="1" max="1" width="35.85546875" style="135" customWidth="1"/>
    <col min="2" max="3" width="27.42578125" style="135" customWidth="1"/>
    <col min="4" max="5" width="23.7109375" style="135" customWidth="1"/>
    <col min="6" max="6" width="50.42578125" style="135" customWidth="1"/>
    <col min="7" max="16384" width="11.42578125" style="135"/>
  </cols>
  <sheetData>
    <row r="1" spans="1:7" ht="35.1" customHeight="1">
      <c r="A1" s="478" t="s">
        <v>80</v>
      </c>
      <c r="B1" s="479"/>
      <c r="C1" s="479"/>
      <c r="D1" s="479"/>
      <c r="E1" s="479"/>
      <c r="F1" s="480"/>
    </row>
    <row r="2" spans="1:7" ht="5.25" customHeight="1"/>
    <row r="3" spans="1:7" ht="20.100000000000001" customHeight="1">
      <c r="A3" s="481" t="str">
        <f>[14]Caratula!A13</f>
        <v>Unidad Responsable del Gasto: 02CD02 DELEGACIÓN AZCAPOTZALCO.</v>
      </c>
      <c r="B3" s="482"/>
      <c r="C3" s="482"/>
      <c r="D3" s="482"/>
      <c r="E3" s="482"/>
      <c r="F3" s="483"/>
    </row>
    <row r="4" spans="1:7" ht="20.100000000000001" customHeight="1">
      <c r="A4" s="481" t="str">
        <f>[14]Caratula!A24</f>
        <v>Período: Enero-Junio 2018.</v>
      </c>
      <c r="B4" s="482"/>
      <c r="C4" s="482"/>
      <c r="D4" s="482"/>
      <c r="E4" s="482"/>
      <c r="F4" s="483"/>
    </row>
    <row r="5" spans="1:7" ht="35.1" customHeight="1">
      <c r="A5" s="647" t="s">
        <v>115</v>
      </c>
      <c r="B5" s="648"/>
      <c r="C5" s="648"/>
      <c r="D5" s="648"/>
      <c r="E5" s="648"/>
      <c r="F5" s="649"/>
      <c r="G5" s="142"/>
    </row>
    <row r="6" spans="1:7" ht="35.1" customHeight="1">
      <c r="A6" s="328" t="s">
        <v>90</v>
      </c>
      <c r="B6" s="650" t="s">
        <v>27</v>
      </c>
      <c r="C6" s="651"/>
      <c r="D6" s="652" t="s">
        <v>91</v>
      </c>
      <c r="E6" s="651"/>
      <c r="F6" s="329" t="s">
        <v>92</v>
      </c>
    </row>
    <row r="7" spans="1:7" ht="18" customHeight="1">
      <c r="A7" s="330">
        <v>1841135299</v>
      </c>
      <c r="B7" s="642">
        <v>1871003733.4999993</v>
      </c>
      <c r="C7" s="643"/>
      <c r="D7" s="644">
        <f>+B7-A7</f>
        <v>29868434.499999285</v>
      </c>
      <c r="E7" s="645"/>
      <c r="F7" s="331">
        <f>+((B7/A7)-1)*100</f>
        <v>1.6222835180131678</v>
      </c>
    </row>
    <row r="8" spans="1:7" ht="9" customHeight="1">
      <c r="A8" s="332"/>
      <c r="B8" s="332"/>
      <c r="C8" s="332"/>
      <c r="D8" s="333"/>
      <c r="E8" s="333"/>
      <c r="F8" s="334"/>
    </row>
    <row r="9" spans="1:7" ht="12" customHeight="1">
      <c r="A9" s="476" t="s">
        <v>119</v>
      </c>
      <c r="B9" s="476" t="s">
        <v>90</v>
      </c>
      <c r="C9" s="476" t="s">
        <v>27</v>
      </c>
      <c r="D9" s="476" t="s">
        <v>53</v>
      </c>
      <c r="E9" s="476" t="s">
        <v>89</v>
      </c>
      <c r="F9" s="335"/>
    </row>
    <row r="10" spans="1:7" ht="12" customHeight="1">
      <c r="A10" s="646"/>
      <c r="B10" s="646"/>
      <c r="C10" s="646"/>
      <c r="D10" s="646"/>
      <c r="E10" s="646"/>
      <c r="F10" s="336" t="s">
        <v>120</v>
      </c>
    </row>
    <row r="11" spans="1:7" ht="12" customHeight="1">
      <c r="A11" s="477"/>
      <c r="B11" s="477"/>
      <c r="C11" s="477"/>
      <c r="D11" s="477"/>
      <c r="E11" s="477"/>
      <c r="F11" s="337"/>
    </row>
    <row r="12" spans="1:7" ht="17.100000000000001" customHeight="1">
      <c r="A12" s="639" t="s">
        <v>3</v>
      </c>
      <c r="B12" s="639" t="s">
        <v>4</v>
      </c>
      <c r="C12" s="639" t="s">
        <v>5</v>
      </c>
      <c r="D12" s="639" t="s">
        <v>7</v>
      </c>
      <c r="E12" s="639" t="s">
        <v>8</v>
      </c>
      <c r="F12" s="639" t="s">
        <v>9</v>
      </c>
    </row>
    <row r="13" spans="1:7" ht="17.100000000000001" customHeight="1">
      <c r="A13" s="640"/>
      <c r="B13" s="640"/>
      <c r="C13" s="640"/>
      <c r="D13" s="640"/>
      <c r="E13" s="640"/>
      <c r="F13" s="640"/>
    </row>
    <row r="14" spans="1:7" ht="17.100000000000001" customHeight="1">
      <c r="A14" s="641"/>
      <c r="B14" s="641"/>
      <c r="C14" s="641"/>
      <c r="D14" s="641"/>
      <c r="E14" s="641"/>
      <c r="F14" s="641"/>
    </row>
    <row r="15" spans="1:7" ht="17.100000000000001" customHeight="1">
      <c r="A15" s="633"/>
      <c r="B15" s="636"/>
      <c r="C15" s="636"/>
      <c r="D15" s="636"/>
      <c r="E15" s="636"/>
      <c r="F15" s="338"/>
    </row>
    <row r="16" spans="1:7" ht="17.100000000000001" customHeight="1">
      <c r="A16" s="634"/>
      <c r="B16" s="637"/>
      <c r="C16" s="637"/>
      <c r="D16" s="637"/>
      <c r="E16" s="637"/>
      <c r="F16" s="339"/>
    </row>
    <row r="17" spans="1:6" ht="17.100000000000001" customHeight="1">
      <c r="A17" s="635"/>
      <c r="B17" s="638"/>
      <c r="C17" s="638"/>
      <c r="D17" s="638"/>
      <c r="E17" s="638"/>
      <c r="F17" s="340"/>
    </row>
    <row r="18" spans="1:6" ht="17.100000000000001" customHeight="1">
      <c r="A18" s="633"/>
      <c r="B18" s="636"/>
      <c r="C18" s="636"/>
      <c r="D18" s="636"/>
      <c r="E18" s="636"/>
      <c r="F18" s="338"/>
    </row>
    <row r="19" spans="1:6" ht="17.100000000000001" customHeight="1">
      <c r="A19" s="634"/>
      <c r="B19" s="637"/>
      <c r="C19" s="637"/>
      <c r="D19" s="637"/>
      <c r="E19" s="637"/>
      <c r="F19" s="339"/>
    </row>
    <row r="20" spans="1:6" ht="17.100000000000001" customHeight="1">
      <c r="A20" s="635"/>
      <c r="B20" s="638"/>
      <c r="C20" s="638"/>
      <c r="D20" s="638"/>
      <c r="E20" s="638"/>
      <c r="F20" s="340"/>
    </row>
    <row r="21" spans="1:6" ht="17.100000000000001" customHeight="1">
      <c r="A21" s="633"/>
      <c r="B21" s="636"/>
      <c r="C21" s="636"/>
      <c r="D21" s="636"/>
      <c r="E21" s="636"/>
      <c r="F21" s="338"/>
    </row>
    <row r="22" spans="1:6" ht="17.100000000000001" customHeight="1">
      <c r="A22" s="634"/>
      <c r="B22" s="637"/>
      <c r="C22" s="637"/>
      <c r="D22" s="637"/>
      <c r="E22" s="637"/>
      <c r="F22" s="339"/>
    </row>
    <row r="23" spans="1:6" ht="17.100000000000001" customHeight="1">
      <c r="A23" s="635"/>
      <c r="B23" s="638"/>
      <c r="C23" s="638"/>
      <c r="D23" s="638"/>
      <c r="E23" s="638"/>
      <c r="F23" s="340"/>
    </row>
    <row r="24" spans="1:6" ht="17.100000000000001" customHeight="1">
      <c r="A24" s="633"/>
      <c r="B24" s="636"/>
      <c r="C24" s="636"/>
      <c r="D24" s="636"/>
      <c r="E24" s="636"/>
      <c r="F24" s="338"/>
    </row>
    <row r="25" spans="1:6" ht="17.100000000000001" customHeight="1">
      <c r="A25" s="634"/>
      <c r="B25" s="637"/>
      <c r="C25" s="637"/>
      <c r="D25" s="637"/>
      <c r="E25" s="637"/>
      <c r="F25" s="339"/>
    </row>
    <row r="26" spans="1:6" ht="17.100000000000001" customHeight="1">
      <c r="A26" s="635"/>
      <c r="B26" s="638"/>
      <c r="C26" s="638"/>
      <c r="D26" s="638"/>
      <c r="E26" s="638"/>
      <c r="F26" s="340"/>
    </row>
    <row r="27" spans="1:6">
      <c r="A27" s="341"/>
    </row>
    <row r="28" spans="1:6">
      <c r="A28" s="341"/>
    </row>
    <row r="29" spans="1:6">
      <c r="A29" s="342"/>
      <c r="B29" s="268"/>
    </row>
    <row r="30" spans="1:6">
      <c r="A30" s="343"/>
      <c r="B30" s="270"/>
    </row>
  </sheetData>
  <mergeCells count="39">
    <mergeCell ref="A1:F1"/>
    <mergeCell ref="A3:F3"/>
    <mergeCell ref="A4:F4"/>
    <mergeCell ref="A5:F5"/>
    <mergeCell ref="B6:C6"/>
    <mergeCell ref="D6:E6"/>
    <mergeCell ref="F12:F14"/>
    <mergeCell ref="B7:C7"/>
    <mergeCell ref="D7:E7"/>
    <mergeCell ref="A9:A11"/>
    <mergeCell ref="B9:B11"/>
    <mergeCell ref="C9:C11"/>
    <mergeCell ref="D9:D11"/>
    <mergeCell ref="E9:E11"/>
    <mergeCell ref="A12:A14"/>
    <mergeCell ref="B12:B14"/>
    <mergeCell ref="C12:C14"/>
    <mergeCell ref="D12:D14"/>
    <mergeCell ref="E12:E14"/>
    <mergeCell ref="A18:A20"/>
    <mergeCell ref="B18:B20"/>
    <mergeCell ref="C18:C20"/>
    <mergeCell ref="D18:D20"/>
    <mergeCell ref="E18:E20"/>
    <mergeCell ref="A15:A17"/>
    <mergeCell ref="B15:B17"/>
    <mergeCell ref="C15:C17"/>
    <mergeCell ref="D15:D17"/>
    <mergeCell ref="E15:E17"/>
    <mergeCell ref="A24:A26"/>
    <mergeCell ref="B24:B26"/>
    <mergeCell ref="C24:C26"/>
    <mergeCell ref="D24:D26"/>
    <mergeCell ref="E24:E26"/>
    <mergeCell ref="A21:A23"/>
    <mergeCell ref="B21:B23"/>
    <mergeCell ref="C21:C23"/>
    <mergeCell ref="D21:D23"/>
    <mergeCell ref="E21:E23"/>
  </mergeCells>
  <conditionalFormatting sqref="A4">
    <cfRule type="cellIs" dxfId="9"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Layout" zoomScale="90" zoomScaleNormal="100" zoomScaleSheetLayoutView="100" zoomScalePageLayoutView="90" workbookViewId="0">
      <selection activeCell="G19" sqref="G19"/>
    </sheetView>
  </sheetViews>
  <sheetFormatPr baseColWidth="10" defaultColWidth="11.42578125" defaultRowHeight="13.5"/>
  <cols>
    <col min="1" max="1" width="32.5703125" style="1" customWidth="1"/>
    <col min="2" max="7" width="34" style="1" customWidth="1"/>
    <col min="8" max="16384" width="11.42578125" style="1"/>
  </cols>
  <sheetData>
    <row r="1" spans="1:10" ht="35.1" customHeight="1">
      <c r="A1" s="493" t="s">
        <v>76</v>
      </c>
      <c r="B1" s="494"/>
      <c r="C1" s="494"/>
      <c r="D1" s="494"/>
      <c r="E1" s="494"/>
      <c r="F1" s="494"/>
      <c r="G1" s="495"/>
    </row>
    <row r="2" spans="1:10" ht="6.75" customHeight="1"/>
    <row r="3" spans="1:10" ht="17.25" customHeight="1">
      <c r="A3" s="496" t="str">
        <f>Caratula!A13</f>
        <v>Unidad Responsable del Gasto: 02CD02 DELEGACIÓN AZCAPOTZALCO.</v>
      </c>
      <c r="B3" s="497"/>
      <c r="C3" s="497"/>
      <c r="D3" s="497"/>
      <c r="E3" s="497"/>
      <c r="F3" s="497"/>
      <c r="G3" s="498"/>
      <c r="H3" s="59"/>
      <c r="I3" s="59"/>
      <c r="J3" s="58"/>
    </row>
    <row r="4" spans="1:10" ht="17.25" customHeight="1">
      <c r="A4" s="496" t="str">
        <f>Caratula!A24</f>
        <v>Período: Enero-Junio 2018.</v>
      </c>
      <c r="B4" s="497"/>
      <c r="C4" s="497"/>
      <c r="D4" s="497"/>
      <c r="E4" s="497"/>
      <c r="F4" s="497"/>
      <c r="G4" s="498"/>
    </row>
    <row r="5" spans="1:10" ht="25.5" customHeight="1">
      <c r="A5" s="491" t="s">
        <v>18</v>
      </c>
      <c r="B5" s="499" t="s">
        <v>94</v>
      </c>
      <c r="C5" s="501"/>
      <c r="D5" s="501"/>
      <c r="E5" s="500"/>
      <c r="F5" s="499" t="s">
        <v>87</v>
      </c>
      <c r="G5" s="500"/>
      <c r="H5" s="2"/>
    </row>
    <row r="6" spans="1:10" ht="25.5" customHeight="1">
      <c r="A6" s="492"/>
      <c r="B6" s="81" t="s">
        <v>182</v>
      </c>
      <c r="C6" s="81" t="s">
        <v>45</v>
      </c>
      <c r="D6" s="81" t="s">
        <v>46</v>
      </c>
      <c r="E6" s="81" t="s">
        <v>99</v>
      </c>
      <c r="F6" s="82" t="s">
        <v>100</v>
      </c>
      <c r="G6" s="82" t="s">
        <v>181</v>
      </c>
      <c r="H6" s="3"/>
    </row>
    <row r="7" spans="1:10" s="19" customFormat="1" ht="23.1" customHeight="1">
      <c r="A7" s="80" t="s">
        <v>95</v>
      </c>
      <c r="B7" s="186">
        <f>B8+B10+B12+B13</f>
        <v>110244662.49000001</v>
      </c>
      <c r="C7" s="186">
        <f>C8+C10+C12+C13</f>
        <v>106545321.01000001</v>
      </c>
      <c r="D7" s="186">
        <f>D8+D10+D12+D13</f>
        <v>106545321.01000001</v>
      </c>
      <c r="E7" s="186">
        <f>E8+E10+E12+E13</f>
        <v>106545321.01000001</v>
      </c>
      <c r="F7" s="186">
        <f>C7-B7</f>
        <v>-3699341.4800000042</v>
      </c>
      <c r="G7" s="186">
        <f>D7-C7</f>
        <v>0</v>
      </c>
    </row>
    <row r="8" spans="1:10" s="19" customFormat="1" ht="50.1" customHeight="1">
      <c r="A8" s="28">
        <v>1000</v>
      </c>
      <c r="B8" s="189">
        <v>40090618.860000007</v>
      </c>
      <c r="C8" s="189">
        <v>40090618.860000007</v>
      </c>
      <c r="D8" s="189">
        <v>40090618.860000007</v>
      </c>
      <c r="E8" s="189">
        <v>40090618.860000007</v>
      </c>
      <c r="F8" s="189">
        <f>C8-B8</f>
        <v>0</v>
      </c>
      <c r="G8" s="189">
        <f>D8-C8</f>
        <v>0</v>
      </c>
    </row>
    <row r="9" spans="1:10" s="19" customFormat="1" ht="50.1" customHeight="1">
      <c r="A9" s="28"/>
      <c r="B9" s="189"/>
      <c r="C9" s="189"/>
      <c r="D9" s="189"/>
      <c r="E9" s="189"/>
      <c r="F9" s="189"/>
      <c r="G9" s="189"/>
    </row>
    <row r="10" spans="1:10" s="19" customFormat="1" ht="50.1" customHeight="1">
      <c r="A10" s="29">
        <v>2000</v>
      </c>
      <c r="B10" s="190">
        <v>19238989.060000002</v>
      </c>
      <c r="C10" s="190">
        <v>19224404.439999998</v>
      </c>
      <c r="D10" s="190">
        <v>19224404.439999998</v>
      </c>
      <c r="E10" s="190">
        <v>19224404.439999998</v>
      </c>
      <c r="F10" s="190">
        <f>C10-B10</f>
        <v>-14584.620000004768</v>
      </c>
      <c r="G10" s="190">
        <f>D10-C10</f>
        <v>0</v>
      </c>
    </row>
    <row r="11" spans="1:10" s="19" customFormat="1" ht="31.5" customHeight="1">
      <c r="A11" s="47"/>
      <c r="B11" s="188"/>
      <c r="C11" s="188"/>
      <c r="D11" s="188"/>
      <c r="E11" s="188"/>
      <c r="F11" s="188"/>
      <c r="G11" s="188"/>
    </row>
    <row r="12" spans="1:10" s="19" customFormat="1" ht="47.25" customHeight="1">
      <c r="A12" s="28">
        <v>3000</v>
      </c>
      <c r="B12" s="187">
        <v>50915054.57</v>
      </c>
      <c r="C12" s="187">
        <v>47230297.710000001</v>
      </c>
      <c r="D12" s="187">
        <v>47230297.710000001</v>
      </c>
      <c r="E12" s="187">
        <v>47230297.710000001</v>
      </c>
      <c r="F12" s="187">
        <f t="shared" ref="F12:F20" si="0">C12-B12</f>
        <v>-3684756.8599999994</v>
      </c>
      <c r="G12" s="187">
        <f t="shared" ref="G12:G20" si="1">D12-C12</f>
        <v>0</v>
      </c>
    </row>
    <row r="13" spans="1:10" s="185" customFormat="1" ht="47.25" customHeight="1">
      <c r="A13" s="244">
        <v>5000</v>
      </c>
      <c r="B13" s="245">
        <v>0</v>
      </c>
      <c r="C13" s="245">
        <v>0</v>
      </c>
      <c r="D13" s="245">
        <v>0</v>
      </c>
      <c r="E13" s="245">
        <v>0</v>
      </c>
      <c r="F13" s="245">
        <f t="shared" si="0"/>
        <v>0</v>
      </c>
      <c r="G13" s="245">
        <f t="shared" si="1"/>
        <v>0</v>
      </c>
    </row>
    <row r="14" spans="1:10" s="185" customFormat="1" ht="24" customHeight="1">
      <c r="A14" s="246" t="s">
        <v>97</v>
      </c>
      <c r="B14" s="245">
        <f>B15+B16+B17+B18+B19+B20</f>
        <v>61863303.939999998</v>
      </c>
      <c r="C14" s="245">
        <f>C15+C16+C17+C18+C19+C20</f>
        <v>61259061.939999998</v>
      </c>
      <c r="D14" s="245">
        <f>D15+D16+D17+D18+D19+D20</f>
        <v>61259061.939999998</v>
      </c>
      <c r="E14" s="245">
        <f>E15+E16+E17+E18+E19+E20</f>
        <v>61259061.939999998</v>
      </c>
      <c r="F14" s="245">
        <f t="shared" si="0"/>
        <v>-604242</v>
      </c>
      <c r="G14" s="245">
        <f t="shared" si="1"/>
        <v>0</v>
      </c>
    </row>
    <row r="15" spans="1:10" s="185" customFormat="1" ht="50.1" customHeight="1">
      <c r="A15" s="247">
        <v>1000</v>
      </c>
      <c r="B15" s="245">
        <v>21120331.439999998</v>
      </c>
      <c r="C15" s="245">
        <v>21120331.439999998</v>
      </c>
      <c r="D15" s="245">
        <v>21120331.439999998</v>
      </c>
      <c r="E15" s="245">
        <v>21120331.439999998</v>
      </c>
      <c r="F15" s="245">
        <f t="shared" si="0"/>
        <v>0</v>
      </c>
      <c r="G15" s="245">
        <f t="shared" si="1"/>
        <v>0</v>
      </c>
    </row>
    <row r="16" spans="1:10" s="185" customFormat="1" ht="50.1" customHeight="1">
      <c r="A16" s="244">
        <v>2000</v>
      </c>
      <c r="B16" s="245">
        <v>0</v>
      </c>
      <c r="C16" s="245">
        <v>0</v>
      </c>
      <c r="D16" s="245">
        <v>0</v>
      </c>
      <c r="E16" s="245">
        <v>0</v>
      </c>
      <c r="F16" s="245">
        <f t="shared" si="0"/>
        <v>0</v>
      </c>
      <c r="G16" s="245">
        <f t="shared" si="1"/>
        <v>0</v>
      </c>
    </row>
    <row r="17" spans="1:7" s="185" customFormat="1" ht="50.1" customHeight="1">
      <c r="A17" s="244">
        <v>3000</v>
      </c>
      <c r="B17" s="245">
        <v>40742972.5</v>
      </c>
      <c r="C17" s="245">
        <v>40138730.5</v>
      </c>
      <c r="D17" s="245">
        <v>40138730.5</v>
      </c>
      <c r="E17" s="245">
        <v>40138730.5</v>
      </c>
      <c r="F17" s="245">
        <f t="shared" si="0"/>
        <v>-604242</v>
      </c>
      <c r="G17" s="245">
        <f t="shared" si="1"/>
        <v>0</v>
      </c>
    </row>
    <row r="18" spans="1:7" s="185" customFormat="1" ht="50.1" customHeight="1">
      <c r="A18" s="244">
        <v>5000</v>
      </c>
      <c r="B18" s="245">
        <v>0</v>
      </c>
      <c r="C18" s="245">
        <v>0</v>
      </c>
      <c r="D18" s="245">
        <v>0</v>
      </c>
      <c r="E18" s="245">
        <v>0</v>
      </c>
      <c r="F18" s="245">
        <f t="shared" si="0"/>
        <v>0</v>
      </c>
      <c r="G18" s="245">
        <f t="shared" si="1"/>
        <v>0</v>
      </c>
    </row>
    <row r="19" spans="1:7" s="185" customFormat="1" ht="50.1" customHeight="1">
      <c r="A19" s="244">
        <v>6000</v>
      </c>
      <c r="B19" s="245">
        <v>0</v>
      </c>
      <c r="C19" s="245">
        <v>0</v>
      </c>
      <c r="D19" s="245">
        <v>0</v>
      </c>
      <c r="E19" s="245">
        <v>0</v>
      </c>
      <c r="F19" s="245">
        <f t="shared" si="0"/>
        <v>0</v>
      </c>
      <c r="G19" s="245">
        <f t="shared" si="1"/>
        <v>0</v>
      </c>
    </row>
    <row r="20" spans="1:7" s="185" customFormat="1" ht="43.5" customHeight="1">
      <c r="A20" s="247">
        <v>7000</v>
      </c>
      <c r="B20" s="245">
        <v>0</v>
      </c>
      <c r="C20" s="245">
        <v>0</v>
      </c>
      <c r="D20" s="245">
        <v>0</v>
      </c>
      <c r="E20" s="245">
        <v>0</v>
      </c>
      <c r="F20" s="245">
        <f t="shared" si="0"/>
        <v>0</v>
      </c>
      <c r="G20" s="245">
        <f t="shared" si="1"/>
        <v>0</v>
      </c>
    </row>
    <row r="21" spans="1:7" s="185" customFormat="1" ht="30.75" customHeight="1">
      <c r="A21" s="248" t="s">
        <v>101</v>
      </c>
      <c r="B21" s="249">
        <f>B7+B14</f>
        <v>172107966.43000001</v>
      </c>
      <c r="C21" s="249">
        <f>C7+C14</f>
        <v>167804382.94999999</v>
      </c>
      <c r="D21" s="249">
        <f>D7+D14</f>
        <v>167804382.94999999</v>
      </c>
      <c r="E21" s="249">
        <f>E7+E14</f>
        <v>167804382.94999999</v>
      </c>
      <c r="F21" s="249">
        <f>C21-B21</f>
        <v>-4303583.4800000191</v>
      </c>
      <c r="G21" s="249">
        <f>D21-C21</f>
        <v>0</v>
      </c>
    </row>
    <row r="22" spans="1:7">
      <c r="A22" s="13"/>
    </row>
    <row r="23" spans="1:7">
      <c r="A23" s="5"/>
      <c r="C23" s="7"/>
      <c r="D23" s="7"/>
      <c r="E23" s="7"/>
      <c r="F23" s="6"/>
    </row>
    <row r="24" spans="1:7">
      <c r="A24" s="8"/>
      <c r="C24" s="10"/>
      <c r="D24" s="10"/>
      <c r="E24" s="10"/>
      <c r="F24" s="9"/>
    </row>
  </sheetData>
  <mergeCells count="6">
    <mergeCell ref="A5:A6"/>
    <mergeCell ref="A1:G1"/>
    <mergeCell ref="A3:G3"/>
    <mergeCell ref="A4:G4"/>
    <mergeCell ref="F5:G5"/>
    <mergeCell ref="B5:E5"/>
  </mergeCells>
  <phoneticPr fontId="0" type="noConversion"/>
  <printOptions horizontalCentered="1"/>
  <pageMargins left="0.47499999999999998" right="0.39370078740157483" top="1.3779527559055118" bottom="0.47244094488188981" header="0.39370078740157483" footer="0.19685039370078741"/>
  <pageSetup scale="54"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view="pageLayout" zoomScaleNormal="100" zoomScaleSheetLayoutView="100" workbookViewId="0">
      <selection activeCell="G19" sqref="G19"/>
    </sheetView>
  </sheetViews>
  <sheetFormatPr baseColWidth="10" defaultColWidth="11.42578125" defaultRowHeight="13.5"/>
  <cols>
    <col min="1" max="1" width="35.85546875" style="135" customWidth="1"/>
    <col min="2" max="2" width="15.140625" style="135" customWidth="1"/>
    <col min="3" max="3" width="16.140625" style="344" customWidth="1"/>
    <col min="4" max="4" width="20.85546875" style="197" customWidth="1"/>
    <col min="5" max="5" width="105.28515625" style="135" customWidth="1"/>
    <col min="6" max="16384" width="11.42578125" style="135"/>
  </cols>
  <sheetData>
    <row r="1" spans="1:5" ht="35.1" customHeight="1">
      <c r="A1" s="478" t="s">
        <v>77</v>
      </c>
      <c r="B1" s="479"/>
      <c r="C1" s="479"/>
      <c r="D1" s="479"/>
      <c r="E1" s="480"/>
    </row>
    <row r="2" spans="1:5" ht="6.75" customHeight="1"/>
    <row r="3" spans="1:5" ht="20.100000000000001" customHeight="1">
      <c r="A3" s="481" t="str">
        <f>[14]Caratula!A13</f>
        <v>Unidad Responsable del Gasto: 02CD02 DELEGACIÓN AZCAPOTZALCO.</v>
      </c>
      <c r="B3" s="482"/>
      <c r="C3" s="482"/>
      <c r="D3" s="482"/>
      <c r="E3" s="483"/>
    </row>
    <row r="4" spans="1:5" ht="20.100000000000001" customHeight="1">
      <c r="A4" s="481" t="str">
        <f>[14]Caratula!A24</f>
        <v>Período: Enero-Junio 2018.</v>
      </c>
      <c r="B4" s="482"/>
      <c r="C4" s="482"/>
      <c r="D4" s="482"/>
      <c r="E4" s="483"/>
    </row>
    <row r="5" spans="1:5" ht="25.35" customHeight="1">
      <c r="A5" s="476" t="s">
        <v>196</v>
      </c>
      <c r="B5" s="653" t="s">
        <v>24</v>
      </c>
      <c r="C5" s="654"/>
      <c r="D5" s="655" t="s">
        <v>134</v>
      </c>
      <c r="E5" s="476" t="s">
        <v>17</v>
      </c>
    </row>
    <row r="6" spans="1:5" ht="19.5" customHeight="1">
      <c r="A6" s="477"/>
      <c r="B6" s="153" t="s">
        <v>98</v>
      </c>
      <c r="C6" s="153" t="s">
        <v>25</v>
      </c>
      <c r="D6" s="656"/>
      <c r="E6" s="477"/>
    </row>
    <row r="7" spans="1:5" ht="15" customHeight="1">
      <c r="A7" s="132" t="s">
        <v>0</v>
      </c>
      <c r="B7" s="132" t="s">
        <v>1</v>
      </c>
      <c r="C7" s="132" t="s">
        <v>2</v>
      </c>
      <c r="D7" s="330" t="s">
        <v>6</v>
      </c>
      <c r="E7" s="132" t="s">
        <v>3</v>
      </c>
    </row>
    <row r="8" spans="1:5" ht="22.5">
      <c r="A8" s="329" t="s">
        <v>634</v>
      </c>
      <c r="B8" s="328" t="s">
        <v>635</v>
      </c>
      <c r="C8" s="328">
        <v>906</v>
      </c>
      <c r="D8" s="345">
        <v>5307</v>
      </c>
      <c r="E8" s="346" t="s">
        <v>1175</v>
      </c>
    </row>
    <row r="9" spans="1:5" ht="22.5">
      <c r="A9" s="329" t="s">
        <v>634</v>
      </c>
      <c r="B9" s="328" t="s">
        <v>635</v>
      </c>
      <c r="C9" s="328">
        <v>906</v>
      </c>
      <c r="D9" s="345">
        <v>471415.88</v>
      </c>
      <c r="E9" s="346" t="s">
        <v>1176</v>
      </c>
    </row>
    <row r="10" spans="1:5" ht="33.75">
      <c r="A10" s="329" t="s">
        <v>634</v>
      </c>
      <c r="B10" s="328" t="s">
        <v>635</v>
      </c>
      <c r="C10" s="328">
        <v>185</v>
      </c>
      <c r="D10" s="345">
        <v>237356.83</v>
      </c>
      <c r="E10" s="346" t="s">
        <v>1177</v>
      </c>
    </row>
    <row r="11" spans="1:5" ht="22.5">
      <c r="A11" s="329" t="s">
        <v>634</v>
      </c>
      <c r="B11" s="328" t="s">
        <v>635</v>
      </c>
      <c r="C11" s="328">
        <v>950</v>
      </c>
      <c r="D11" s="347">
        <v>545163.21</v>
      </c>
      <c r="E11" s="348" t="s">
        <v>1175</v>
      </c>
    </row>
    <row r="12" spans="1:5" ht="22.5">
      <c r="A12" s="329" t="s">
        <v>634</v>
      </c>
      <c r="B12" s="328" t="s">
        <v>635</v>
      </c>
      <c r="C12" s="328">
        <v>950</v>
      </c>
      <c r="D12" s="349">
        <v>9285.7999999999993</v>
      </c>
      <c r="E12" s="348" t="s">
        <v>1175</v>
      </c>
    </row>
    <row r="13" spans="1:5" ht="22.5">
      <c r="A13" s="329" t="s">
        <v>634</v>
      </c>
      <c r="B13" s="328" t="s">
        <v>635</v>
      </c>
      <c r="C13" s="328">
        <v>950</v>
      </c>
      <c r="D13" s="349">
        <v>238655.64</v>
      </c>
      <c r="E13" s="348" t="s">
        <v>1175</v>
      </c>
    </row>
    <row r="14" spans="1:5" ht="22.5">
      <c r="A14" s="329" t="s">
        <v>634</v>
      </c>
      <c r="B14" s="328" t="s">
        <v>635</v>
      </c>
      <c r="C14" s="328">
        <v>363</v>
      </c>
      <c r="D14" s="349">
        <v>326700</v>
      </c>
      <c r="E14" s="348" t="s">
        <v>1178</v>
      </c>
    </row>
    <row r="15" spans="1:5" ht="22.5">
      <c r="A15" s="329" t="s">
        <v>634</v>
      </c>
      <c r="B15" s="328" t="s">
        <v>635</v>
      </c>
      <c r="C15" s="328">
        <v>30</v>
      </c>
      <c r="D15" s="349">
        <v>231000</v>
      </c>
      <c r="E15" s="348" t="s">
        <v>1179</v>
      </c>
    </row>
    <row r="16" spans="1:5" ht="22.5">
      <c r="A16" s="329" t="s">
        <v>634</v>
      </c>
      <c r="B16" s="328" t="s">
        <v>635</v>
      </c>
      <c r="C16" s="328">
        <v>39</v>
      </c>
      <c r="D16" s="349">
        <v>115500</v>
      </c>
      <c r="E16" s="348" t="s">
        <v>1180</v>
      </c>
    </row>
    <row r="17" spans="1:5" ht="22.5">
      <c r="A17" s="329" t="s">
        <v>634</v>
      </c>
      <c r="B17" s="328" t="s">
        <v>635</v>
      </c>
      <c r="C17" s="328">
        <v>30</v>
      </c>
      <c r="D17" s="349">
        <v>159000</v>
      </c>
      <c r="E17" s="348" t="s">
        <v>1181</v>
      </c>
    </row>
    <row r="18" spans="1:5" ht="22.5">
      <c r="A18" s="329" t="s">
        <v>634</v>
      </c>
      <c r="B18" s="328" t="s">
        <v>635</v>
      </c>
      <c r="C18" s="328">
        <v>69</v>
      </c>
      <c r="D18" s="349">
        <v>174500</v>
      </c>
      <c r="E18" s="348" t="s">
        <v>1182</v>
      </c>
    </row>
    <row r="19" spans="1:5" ht="22.5">
      <c r="A19" s="329" t="s">
        <v>634</v>
      </c>
      <c r="B19" s="328" t="s">
        <v>635</v>
      </c>
      <c r="C19" s="328">
        <v>100</v>
      </c>
      <c r="D19" s="349">
        <v>420000</v>
      </c>
      <c r="E19" s="348" t="s">
        <v>1183</v>
      </c>
    </row>
    <row r="20" spans="1:5" ht="22.5">
      <c r="A20" s="329" t="s">
        <v>634</v>
      </c>
      <c r="B20" s="328" t="s">
        <v>635</v>
      </c>
      <c r="C20" s="328">
        <v>200</v>
      </c>
      <c r="D20" s="349">
        <v>220000</v>
      </c>
      <c r="E20" s="348" t="s">
        <v>1184</v>
      </c>
    </row>
    <row r="21" spans="1:5" ht="22.5">
      <c r="A21" s="329" t="s">
        <v>634</v>
      </c>
      <c r="B21" s="328" t="s">
        <v>635</v>
      </c>
      <c r="C21" s="328">
        <v>753</v>
      </c>
      <c r="D21" s="349">
        <v>828300</v>
      </c>
      <c r="E21" s="348" t="s">
        <v>1185</v>
      </c>
    </row>
    <row r="22" spans="1:5" ht="22.5">
      <c r="A22" s="329" t="s">
        <v>1186</v>
      </c>
      <c r="B22" s="328" t="s">
        <v>635</v>
      </c>
      <c r="C22" s="328">
        <v>50</v>
      </c>
      <c r="D22" s="349">
        <v>11484</v>
      </c>
      <c r="E22" s="348" t="s">
        <v>1187</v>
      </c>
    </row>
    <row r="23" spans="1:5" ht="22.5">
      <c r="A23" s="329" t="s">
        <v>1186</v>
      </c>
      <c r="B23" s="328" t="s">
        <v>635</v>
      </c>
      <c r="C23" s="328">
        <v>300</v>
      </c>
      <c r="D23" s="349">
        <v>63510</v>
      </c>
      <c r="E23" s="348" t="s">
        <v>1188</v>
      </c>
    </row>
    <row r="24" spans="1:5" ht="22.5">
      <c r="A24" s="329" t="s">
        <v>634</v>
      </c>
      <c r="B24" s="328" t="s">
        <v>635</v>
      </c>
      <c r="C24" s="328">
        <v>1137</v>
      </c>
      <c r="D24" s="349">
        <v>1193850</v>
      </c>
      <c r="E24" s="348" t="s">
        <v>1189</v>
      </c>
    </row>
    <row r="25" spans="1:5" ht="22.5">
      <c r="A25" s="329" t="s">
        <v>634</v>
      </c>
      <c r="B25" s="328" t="s">
        <v>635</v>
      </c>
      <c r="C25" s="328">
        <v>19</v>
      </c>
      <c r="D25" s="349">
        <v>20900</v>
      </c>
      <c r="E25" s="348" t="s">
        <v>1190</v>
      </c>
    </row>
    <row r="26" spans="1:5" ht="22.5">
      <c r="A26" s="329" t="s">
        <v>634</v>
      </c>
      <c r="B26" s="328" t="s">
        <v>635</v>
      </c>
      <c r="C26" s="328">
        <v>47</v>
      </c>
      <c r="D26" s="349">
        <v>115500</v>
      </c>
      <c r="E26" s="348" t="s">
        <v>1191</v>
      </c>
    </row>
    <row r="27" spans="1:5" ht="22.5">
      <c r="A27" s="329" t="s">
        <v>634</v>
      </c>
      <c r="B27" s="328" t="s">
        <v>635</v>
      </c>
      <c r="C27" s="328">
        <v>69</v>
      </c>
      <c r="D27" s="349">
        <v>174500</v>
      </c>
      <c r="E27" s="348" t="s">
        <v>1192</v>
      </c>
    </row>
    <row r="28" spans="1:5" ht="22.5">
      <c r="A28" s="329" t="s">
        <v>634</v>
      </c>
      <c r="B28" s="328" t="s">
        <v>635</v>
      </c>
      <c r="C28" s="328">
        <v>30</v>
      </c>
      <c r="D28" s="349">
        <v>159000</v>
      </c>
      <c r="E28" s="348" t="s">
        <v>1193</v>
      </c>
    </row>
    <row r="29" spans="1:5" ht="22.5">
      <c r="A29" s="329" t="s">
        <v>634</v>
      </c>
      <c r="B29" s="328" t="s">
        <v>635</v>
      </c>
      <c r="C29" s="328">
        <v>950</v>
      </c>
      <c r="D29" s="349">
        <v>10300.799999999999</v>
      </c>
      <c r="E29" s="348" t="s">
        <v>1175</v>
      </c>
    </row>
    <row r="30" spans="1:5" ht="22.5">
      <c r="A30" s="329" t="s">
        <v>634</v>
      </c>
      <c r="B30" s="328" t="s">
        <v>635</v>
      </c>
      <c r="C30" s="328">
        <v>950</v>
      </c>
      <c r="D30" s="349">
        <v>461651.24</v>
      </c>
      <c r="E30" s="348" t="s">
        <v>1175</v>
      </c>
    </row>
    <row r="31" spans="1:5" ht="22.5">
      <c r="A31" s="329" t="s">
        <v>634</v>
      </c>
      <c r="B31" s="328" t="s">
        <v>635</v>
      </c>
      <c r="C31" s="328">
        <v>69</v>
      </c>
      <c r="D31" s="349">
        <v>174500</v>
      </c>
      <c r="E31" s="348" t="s">
        <v>1194</v>
      </c>
    </row>
    <row r="32" spans="1:5" ht="22.5">
      <c r="A32" s="329" t="s">
        <v>634</v>
      </c>
      <c r="B32" s="328" t="s">
        <v>635</v>
      </c>
      <c r="C32" s="328">
        <v>30</v>
      </c>
      <c r="D32" s="349">
        <v>159000</v>
      </c>
      <c r="E32" s="348" t="s">
        <v>1195</v>
      </c>
    </row>
    <row r="33" spans="1:5" ht="22.5">
      <c r="A33" s="329" t="s">
        <v>634</v>
      </c>
      <c r="B33" s="328" t="s">
        <v>635</v>
      </c>
      <c r="C33" s="328">
        <v>47</v>
      </c>
      <c r="D33" s="349">
        <v>115500</v>
      </c>
      <c r="E33" s="348" t="s">
        <v>1196</v>
      </c>
    </row>
    <row r="34" spans="1:5" ht="22.5">
      <c r="A34" s="329" t="s">
        <v>634</v>
      </c>
      <c r="B34" s="328" t="s">
        <v>635</v>
      </c>
      <c r="C34" s="328">
        <v>177</v>
      </c>
      <c r="D34" s="349">
        <v>177773.6</v>
      </c>
      <c r="E34" s="348" t="s">
        <v>1197</v>
      </c>
    </row>
    <row r="35" spans="1:5" ht="22.5">
      <c r="A35" s="329" t="s">
        <v>634</v>
      </c>
      <c r="B35" s="328" t="s">
        <v>635</v>
      </c>
      <c r="C35" s="328">
        <v>192</v>
      </c>
      <c r="D35" s="345">
        <v>216155.95</v>
      </c>
      <c r="E35" s="346" t="s">
        <v>1198</v>
      </c>
    </row>
    <row r="36" spans="1:5" ht="22.5">
      <c r="A36" s="329" t="s">
        <v>634</v>
      </c>
      <c r="B36" s="328" t="s">
        <v>635</v>
      </c>
      <c r="C36" s="328">
        <v>950</v>
      </c>
      <c r="D36" s="345">
        <v>434523.52</v>
      </c>
      <c r="E36" s="346" t="s">
        <v>1199</v>
      </c>
    </row>
    <row r="37" spans="1:5" ht="22.5">
      <c r="A37" s="329" t="s">
        <v>634</v>
      </c>
      <c r="B37" s="328" t="s">
        <v>635</v>
      </c>
      <c r="C37" s="328">
        <v>950</v>
      </c>
      <c r="D37" s="345">
        <v>4790.8</v>
      </c>
      <c r="E37" s="346" t="s">
        <v>1199</v>
      </c>
    </row>
    <row r="38" spans="1:5" ht="22.5">
      <c r="A38" s="329" t="s">
        <v>634</v>
      </c>
      <c r="B38" s="328" t="s">
        <v>635</v>
      </c>
      <c r="C38" s="328">
        <v>100</v>
      </c>
      <c r="D38" s="345">
        <v>420000</v>
      </c>
      <c r="E38" s="346" t="s">
        <v>1200</v>
      </c>
    </row>
    <row r="39" spans="1:5" ht="22.5">
      <c r="A39" s="329" t="s">
        <v>634</v>
      </c>
      <c r="B39" s="328" t="s">
        <v>635</v>
      </c>
      <c r="C39" s="328">
        <v>200</v>
      </c>
      <c r="D39" s="345">
        <v>220000</v>
      </c>
      <c r="E39" s="346" t="s">
        <v>1201</v>
      </c>
    </row>
    <row r="40" spans="1:5" ht="22.5">
      <c r="A40" s="329" t="s">
        <v>634</v>
      </c>
      <c r="B40" s="328" t="s">
        <v>635</v>
      </c>
      <c r="C40" s="328">
        <v>772</v>
      </c>
      <c r="D40" s="345">
        <v>849200</v>
      </c>
      <c r="E40" s="346" t="s">
        <v>1202</v>
      </c>
    </row>
    <row r="41" spans="1:5" ht="22.5">
      <c r="A41" s="329" t="s">
        <v>634</v>
      </c>
      <c r="B41" s="328" t="s">
        <v>635</v>
      </c>
      <c r="C41" s="328">
        <v>30</v>
      </c>
      <c r="D41" s="345">
        <v>159000</v>
      </c>
      <c r="E41" s="346" t="s">
        <v>1195</v>
      </c>
    </row>
    <row r="42" spans="1:5" ht="22.5">
      <c r="A42" s="329" t="s">
        <v>634</v>
      </c>
      <c r="B42" s="328" t="s">
        <v>635</v>
      </c>
      <c r="C42" s="328">
        <v>47</v>
      </c>
      <c r="D42" s="345">
        <v>115500</v>
      </c>
      <c r="E42" s="346" t="s">
        <v>1203</v>
      </c>
    </row>
    <row r="43" spans="1:5" ht="22.5">
      <c r="A43" s="329" t="s">
        <v>634</v>
      </c>
      <c r="B43" s="328" t="s">
        <v>635</v>
      </c>
      <c r="C43" s="328">
        <v>22</v>
      </c>
      <c r="D43" s="345">
        <v>5051.63</v>
      </c>
      <c r="E43" s="346" t="s">
        <v>1204</v>
      </c>
    </row>
    <row r="44" spans="1:5" ht="15" customHeight="1">
      <c r="A44" s="350"/>
      <c r="B44" s="350"/>
      <c r="C44" s="328"/>
      <c r="D44" s="345"/>
      <c r="E44" s="346"/>
    </row>
    <row r="45" spans="1:5" ht="15" customHeight="1">
      <c r="A45" s="351"/>
      <c r="B45" s="351"/>
      <c r="C45" s="352"/>
      <c r="D45" s="353"/>
      <c r="E45" s="354"/>
    </row>
    <row r="46" spans="1:5" ht="15" customHeight="1">
      <c r="A46" s="352" t="s">
        <v>133</v>
      </c>
      <c r="B46" s="351"/>
      <c r="C46" s="352"/>
      <c r="D46" s="353">
        <f>SUM(D8:D45)</f>
        <v>9243875.9000000004</v>
      </c>
      <c r="E46" s="354"/>
    </row>
    <row r="47" spans="1:5" ht="15" customHeight="1">
      <c r="A47" s="352"/>
      <c r="B47" s="352"/>
      <c r="C47" s="352"/>
      <c r="D47" s="355"/>
      <c r="E47" s="356"/>
    </row>
    <row r="48" spans="1:5">
      <c r="A48" s="341"/>
      <c r="B48" s="357"/>
      <c r="C48" s="358"/>
      <c r="D48" s="359"/>
    </row>
    <row r="50" spans="1:5">
      <c r="A50" s="342"/>
      <c r="C50" s="360"/>
      <c r="D50" s="361"/>
      <c r="E50" s="268"/>
    </row>
    <row r="51" spans="1:5">
      <c r="A51" s="343"/>
      <c r="C51" s="362"/>
      <c r="D51" s="363"/>
      <c r="E51" s="270"/>
    </row>
  </sheetData>
  <mergeCells count="7">
    <mergeCell ref="A1:E1"/>
    <mergeCell ref="A3:E3"/>
    <mergeCell ref="A4:E4"/>
    <mergeCell ref="A5:A6"/>
    <mergeCell ref="B5:C5"/>
    <mergeCell ref="D5:D6"/>
    <mergeCell ref="E5:E6"/>
  </mergeCells>
  <conditionalFormatting sqref="A4">
    <cfRule type="cellIs" dxfId="8"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view="pageLayout" zoomScaleNormal="100" zoomScaleSheetLayoutView="100" workbookViewId="0">
      <selection activeCell="G19" sqref="G19"/>
    </sheetView>
  </sheetViews>
  <sheetFormatPr baseColWidth="10" defaultColWidth="11.42578125" defaultRowHeight="13.5"/>
  <cols>
    <col min="1" max="1" width="40.85546875" style="135" customWidth="1"/>
    <col min="2" max="5" width="24.85546875" style="135" customWidth="1"/>
    <col min="6" max="6" width="45.85546875" style="135" customWidth="1"/>
    <col min="7" max="16384" width="11.42578125" style="135"/>
  </cols>
  <sheetData>
    <row r="1" spans="1:6" ht="35.1" customHeight="1">
      <c r="A1" s="478" t="s">
        <v>79</v>
      </c>
      <c r="B1" s="479"/>
      <c r="C1" s="479"/>
      <c r="D1" s="479"/>
      <c r="E1" s="479"/>
      <c r="F1" s="480"/>
    </row>
    <row r="2" spans="1:6" ht="6.75" customHeight="1"/>
    <row r="3" spans="1:6" ht="20.100000000000001" customHeight="1">
      <c r="A3" s="481" t="str">
        <f>[14]Caratula!A13</f>
        <v>Unidad Responsable del Gasto: 02CD02 DELEGACIÓN AZCAPOTZALCO.</v>
      </c>
      <c r="B3" s="482"/>
      <c r="C3" s="482"/>
      <c r="D3" s="482"/>
      <c r="E3" s="482"/>
      <c r="F3" s="483"/>
    </row>
    <row r="4" spans="1:6" ht="20.100000000000001" customHeight="1">
      <c r="A4" s="481" t="str">
        <f>[14]Caratula!A24</f>
        <v>Período: Enero-Junio 2018.</v>
      </c>
      <c r="B4" s="482"/>
      <c r="C4" s="482"/>
      <c r="D4" s="482"/>
      <c r="E4" s="482"/>
      <c r="F4" s="483"/>
    </row>
    <row r="5" spans="1:6" ht="25.35" customHeight="1">
      <c r="A5" s="476" t="s">
        <v>31</v>
      </c>
      <c r="B5" s="653" t="s">
        <v>116</v>
      </c>
      <c r="C5" s="657"/>
      <c r="D5" s="657"/>
      <c r="E5" s="654"/>
      <c r="F5" s="476" t="s">
        <v>26</v>
      </c>
    </row>
    <row r="6" spans="1:6" ht="31.5" customHeight="1">
      <c r="A6" s="477"/>
      <c r="B6" s="153" t="s">
        <v>34</v>
      </c>
      <c r="C6" s="153" t="s">
        <v>33</v>
      </c>
      <c r="D6" s="153" t="s">
        <v>30</v>
      </c>
      <c r="E6" s="153" t="s">
        <v>32</v>
      </c>
      <c r="F6" s="477"/>
    </row>
    <row r="7" spans="1:6" ht="18" customHeight="1">
      <c r="A7" s="132" t="s">
        <v>0</v>
      </c>
      <c r="B7" s="132" t="s">
        <v>1</v>
      </c>
      <c r="C7" s="132" t="s">
        <v>2</v>
      </c>
      <c r="D7" s="132" t="s">
        <v>6</v>
      </c>
      <c r="E7" s="132" t="s">
        <v>3</v>
      </c>
      <c r="F7" s="132" t="s">
        <v>4</v>
      </c>
    </row>
    <row r="8" spans="1:6" ht="18" customHeight="1">
      <c r="A8" s="350"/>
      <c r="B8" s="350"/>
      <c r="C8" s="350"/>
      <c r="D8" s="350"/>
      <c r="E8" s="350"/>
      <c r="F8" s="346"/>
    </row>
    <row r="9" spans="1:6" ht="18" customHeight="1">
      <c r="A9" s="350"/>
      <c r="B9" s="350"/>
      <c r="C9" s="350"/>
      <c r="D9" s="350"/>
      <c r="E9" s="350"/>
      <c r="F9" s="346"/>
    </row>
    <row r="10" spans="1:6" ht="18" customHeight="1">
      <c r="A10" s="350"/>
      <c r="B10" s="350"/>
      <c r="C10" s="350"/>
      <c r="D10" s="350"/>
      <c r="E10" s="350"/>
      <c r="F10" s="346"/>
    </row>
    <row r="11" spans="1:6" ht="18" customHeight="1">
      <c r="A11" s="350"/>
      <c r="B11" s="350"/>
      <c r="C11" s="350"/>
      <c r="D11" s="350"/>
      <c r="E11" s="350"/>
      <c r="F11" s="346"/>
    </row>
    <row r="12" spans="1:6" ht="18" customHeight="1">
      <c r="A12" s="350"/>
      <c r="B12" s="350"/>
      <c r="C12" s="350"/>
      <c r="D12" s="350"/>
      <c r="E12" s="350"/>
      <c r="F12" s="346"/>
    </row>
    <row r="13" spans="1:6" ht="18" customHeight="1">
      <c r="A13" s="350"/>
      <c r="B13" s="350"/>
      <c r="C13" s="350"/>
      <c r="D13" s="350"/>
      <c r="E13" s="350"/>
      <c r="F13" s="346"/>
    </row>
    <row r="14" spans="1:6" ht="18" customHeight="1">
      <c r="A14" s="350"/>
      <c r="B14" s="350"/>
      <c r="C14" s="350"/>
      <c r="D14" s="350"/>
      <c r="E14" s="350"/>
      <c r="F14" s="346"/>
    </row>
    <row r="15" spans="1:6" ht="18" customHeight="1">
      <c r="A15" s="350"/>
      <c r="B15" s="350"/>
      <c r="C15" s="350"/>
      <c r="D15" s="350"/>
      <c r="E15" s="350"/>
      <c r="F15" s="346"/>
    </row>
    <row r="16" spans="1:6" ht="18" customHeight="1">
      <c r="A16" s="351"/>
      <c r="B16" s="351"/>
      <c r="C16" s="351"/>
      <c r="D16" s="351"/>
      <c r="E16" s="351"/>
      <c r="F16" s="354"/>
    </row>
    <row r="17" spans="1:6" ht="18" customHeight="1">
      <c r="A17" s="351"/>
      <c r="B17" s="351"/>
      <c r="C17" s="351"/>
      <c r="D17" s="351"/>
      <c r="E17" s="351"/>
      <c r="F17" s="354"/>
    </row>
    <row r="18" spans="1:6" ht="18" customHeight="1">
      <c r="A18" s="351"/>
      <c r="B18" s="351"/>
      <c r="C18" s="351"/>
      <c r="D18" s="351"/>
      <c r="E18" s="351"/>
      <c r="F18" s="354"/>
    </row>
    <row r="19" spans="1:6" ht="18" customHeight="1">
      <c r="A19" s="351"/>
      <c r="B19" s="351"/>
      <c r="C19" s="351"/>
      <c r="D19" s="351"/>
      <c r="E19" s="351"/>
      <c r="F19" s="354"/>
    </row>
    <row r="20" spans="1:6" ht="18" customHeight="1">
      <c r="A20" s="351"/>
      <c r="B20" s="351"/>
      <c r="C20" s="351"/>
      <c r="D20" s="351"/>
      <c r="E20" s="351"/>
      <c r="F20" s="354"/>
    </row>
    <row r="21" spans="1:6" ht="18" customHeight="1">
      <c r="A21" s="351"/>
      <c r="B21" s="351"/>
      <c r="C21" s="351"/>
      <c r="D21" s="351"/>
      <c r="E21" s="351"/>
      <c r="F21" s="354"/>
    </row>
    <row r="22" spans="1:6" ht="18" customHeight="1">
      <c r="A22" s="351"/>
      <c r="B22" s="351"/>
      <c r="C22" s="351"/>
      <c r="D22" s="351"/>
      <c r="E22" s="351"/>
      <c r="F22" s="354"/>
    </row>
    <row r="23" spans="1:6" ht="18" customHeight="1">
      <c r="A23" s="351"/>
      <c r="B23" s="351"/>
      <c r="C23" s="351"/>
      <c r="D23" s="351"/>
      <c r="E23" s="351"/>
      <c r="F23" s="354"/>
    </row>
    <row r="24" spans="1:6" ht="18" customHeight="1">
      <c r="A24" s="351"/>
      <c r="B24" s="351"/>
      <c r="C24" s="351"/>
      <c r="D24" s="351"/>
      <c r="E24" s="351"/>
      <c r="F24" s="354"/>
    </row>
    <row r="25" spans="1:6" ht="18" customHeight="1">
      <c r="A25" s="352" t="s">
        <v>78</v>
      </c>
      <c r="B25" s="351"/>
      <c r="C25" s="351"/>
      <c r="D25" s="351"/>
      <c r="E25" s="351"/>
      <c r="F25" s="354"/>
    </row>
    <row r="26" spans="1:6">
      <c r="A26" s="341"/>
      <c r="B26" s="357"/>
      <c r="C26" s="357"/>
      <c r="D26" s="357"/>
      <c r="E26" s="357"/>
    </row>
    <row r="27" spans="1:6">
      <c r="A27" s="342"/>
      <c r="D27" s="268"/>
      <c r="F27" s="268"/>
    </row>
    <row r="28" spans="1:6">
      <c r="A28" s="343"/>
      <c r="D28" s="270"/>
      <c r="F28" s="270"/>
    </row>
  </sheetData>
  <mergeCells count="6">
    <mergeCell ref="A1:F1"/>
    <mergeCell ref="A3:F3"/>
    <mergeCell ref="A4:F4"/>
    <mergeCell ref="A5:A6"/>
    <mergeCell ref="B5:E5"/>
    <mergeCell ref="F5:F6"/>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Layout" zoomScaleNormal="80" zoomScaleSheetLayoutView="96" workbookViewId="0">
      <selection activeCell="G19" sqref="G19"/>
    </sheetView>
  </sheetViews>
  <sheetFormatPr baseColWidth="10" defaultColWidth="9.140625" defaultRowHeight="13.5"/>
  <cols>
    <col min="1" max="1" width="30.85546875" style="135" customWidth="1"/>
    <col min="2" max="2" width="17.85546875" style="135" customWidth="1"/>
    <col min="3" max="4" width="35" style="135" customWidth="1"/>
    <col min="5" max="6" width="22" style="135" customWidth="1"/>
    <col min="7" max="7" width="30.140625" style="135" customWidth="1"/>
    <col min="8" max="16384" width="9.140625" style="135"/>
  </cols>
  <sheetData>
    <row r="1" spans="1:7" ht="35.1" customHeight="1">
      <c r="A1" s="478" t="s">
        <v>81</v>
      </c>
      <c r="B1" s="479"/>
      <c r="C1" s="479"/>
      <c r="D1" s="479"/>
      <c r="E1" s="479"/>
      <c r="F1" s="479"/>
      <c r="G1" s="480"/>
    </row>
    <row r="2" spans="1:7" s="226" customFormat="1" ht="8.25" customHeight="1">
      <c r="A2" s="364"/>
      <c r="B2" s="364"/>
      <c r="C2" s="364"/>
      <c r="D2" s="364"/>
      <c r="E2" s="364"/>
      <c r="F2" s="364"/>
      <c r="G2" s="364"/>
    </row>
    <row r="3" spans="1:7" s="226" customFormat="1" ht="19.5" customHeight="1">
      <c r="A3" s="481" t="str">
        <f>[14]Caratula!A13</f>
        <v>Unidad Responsable del Gasto: 02CD02 DELEGACIÓN AZCAPOTZALCO.</v>
      </c>
      <c r="B3" s="482"/>
      <c r="C3" s="482"/>
      <c r="D3" s="482"/>
      <c r="E3" s="482"/>
      <c r="F3" s="482"/>
      <c r="G3" s="483"/>
    </row>
    <row r="4" spans="1:7" s="226" customFormat="1" ht="19.5" customHeight="1">
      <c r="A4" s="481" t="str">
        <f>[14]Caratula!A24</f>
        <v>Período: Enero-Junio 2018.</v>
      </c>
      <c r="B4" s="482"/>
      <c r="C4" s="482"/>
      <c r="D4" s="482"/>
      <c r="E4" s="482"/>
      <c r="F4" s="482"/>
      <c r="G4" s="483"/>
    </row>
    <row r="5" spans="1:7" ht="25.35" customHeight="1">
      <c r="A5" s="476" t="s">
        <v>125</v>
      </c>
      <c r="B5" s="476" t="s">
        <v>36</v>
      </c>
      <c r="C5" s="476" t="s">
        <v>19</v>
      </c>
      <c r="D5" s="476" t="s">
        <v>20</v>
      </c>
      <c r="E5" s="653" t="s">
        <v>24</v>
      </c>
      <c r="F5" s="654"/>
      <c r="G5" s="476" t="s">
        <v>134</v>
      </c>
    </row>
    <row r="6" spans="1:7" s="136" customFormat="1" ht="25.35" customHeight="1">
      <c r="A6" s="477"/>
      <c r="B6" s="477"/>
      <c r="C6" s="477"/>
      <c r="D6" s="477"/>
      <c r="E6" s="153" t="s">
        <v>98</v>
      </c>
      <c r="F6" s="153" t="s">
        <v>25</v>
      </c>
      <c r="G6" s="477"/>
    </row>
    <row r="7" spans="1:7" ht="15" customHeight="1">
      <c r="A7" s="132" t="s">
        <v>0</v>
      </c>
      <c r="B7" s="132" t="s">
        <v>1</v>
      </c>
      <c r="C7" s="132" t="s">
        <v>2</v>
      </c>
      <c r="D7" s="132" t="s">
        <v>2</v>
      </c>
      <c r="E7" s="132" t="s">
        <v>6</v>
      </c>
      <c r="F7" s="132" t="s">
        <v>3</v>
      </c>
      <c r="G7" s="132" t="s">
        <v>4</v>
      </c>
    </row>
    <row r="8" spans="1:7" ht="15" customHeight="1">
      <c r="A8" s="365"/>
      <c r="B8" s="365"/>
      <c r="C8" s="365"/>
      <c r="D8" s="365"/>
      <c r="E8" s="365"/>
      <c r="F8" s="365"/>
      <c r="G8" s="365"/>
    </row>
    <row r="9" spans="1:7" ht="15" customHeight="1">
      <c r="A9" s="365"/>
      <c r="B9" s="365"/>
      <c r="C9" s="365"/>
      <c r="D9" s="365"/>
      <c r="E9" s="365"/>
      <c r="F9" s="365"/>
      <c r="G9" s="365"/>
    </row>
    <row r="10" spans="1:7" ht="15" customHeight="1">
      <c r="A10" s="365"/>
      <c r="B10" s="365"/>
      <c r="C10" s="365"/>
      <c r="D10" s="365"/>
      <c r="E10" s="365"/>
      <c r="F10" s="365"/>
      <c r="G10" s="365"/>
    </row>
    <row r="11" spans="1:7" ht="15" customHeight="1">
      <c r="A11" s="365"/>
      <c r="B11" s="365"/>
      <c r="C11" s="365"/>
      <c r="D11" s="365"/>
      <c r="E11" s="365"/>
      <c r="F11" s="365"/>
      <c r="G11" s="365"/>
    </row>
    <row r="12" spans="1:7" ht="15" customHeight="1">
      <c r="A12" s="365"/>
      <c r="B12" s="365"/>
      <c r="C12" s="365"/>
      <c r="D12" s="365"/>
      <c r="E12" s="365"/>
      <c r="F12" s="365"/>
      <c r="G12" s="365"/>
    </row>
    <row r="13" spans="1:7" ht="15" customHeight="1">
      <c r="A13" s="365"/>
      <c r="B13" s="365"/>
      <c r="C13" s="365"/>
      <c r="D13" s="365"/>
      <c r="E13" s="365"/>
      <c r="F13" s="365"/>
      <c r="G13" s="365"/>
    </row>
    <row r="14" spans="1:7" ht="15" customHeight="1">
      <c r="A14" s="365"/>
      <c r="B14" s="365"/>
      <c r="C14" s="365"/>
      <c r="D14" s="365"/>
      <c r="E14" s="365"/>
      <c r="F14" s="365"/>
      <c r="G14" s="365"/>
    </row>
    <row r="15" spans="1:7" ht="15" customHeight="1">
      <c r="A15" s="365"/>
      <c r="B15" s="365"/>
      <c r="C15" s="365"/>
      <c r="D15" s="365"/>
      <c r="E15" s="365"/>
      <c r="F15" s="365"/>
      <c r="G15" s="365"/>
    </row>
    <row r="16" spans="1:7" ht="15" customHeight="1">
      <c r="A16" s="365"/>
      <c r="B16" s="365"/>
      <c r="C16" s="365"/>
      <c r="D16" s="365"/>
      <c r="E16" s="365"/>
      <c r="F16" s="365"/>
      <c r="G16" s="365"/>
    </row>
    <row r="17" spans="1:7" ht="15" customHeight="1">
      <c r="A17" s="365"/>
      <c r="B17" s="365"/>
      <c r="C17" s="365"/>
      <c r="D17" s="365"/>
      <c r="E17" s="365"/>
      <c r="F17" s="365"/>
      <c r="G17" s="365"/>
    </row>
    <row r="18" spans="1:7" ht="15" customHeight="1">
      <c r="A18" s="365"/>
      <c r="B18" s="365"/>
      <c r="C18" s="365"/>
      <c r="D18" s="365"/>
      <c r="E18" s="365"/>
      <c r="F18" s="365"/>
      <c r="G18" s="365"/>
    </row>
    <row r="19" spans="1:7" ht="15" customHeight="1">
      <c r="A19" s="365"/>
      <c r="B19" s="365"/>
      <c r="C19" s="365"/>
      <c r="D19" s="365"/>
      <c r="E19" s="365"/>
      <c r="F19" s="365"/>
      <c r="G19" s="365"/>
    </row>
    <row r="20" spans="1:7" ht="15" customHeight="1">
      <c r="A20" s="365"/>
      <c r="B20" s="365"/>
      <c r="C20" s="365"/>
      <c r="D20" s="365"/>
      <c r="E20" s="365"/>
      <c r="F20" s="365"/>
      <c r="G20" s="365"/>
    </row>
    <row r="21" spans="1:7" ht="15" customHeight="1">
      <c r="A21" s="365"/>
      <c r="B21" s="365"/>
      <c r="C21" s="365"/>
      <c r="D21" s="365"/>
      <c r="E21" s="365"/>
      <c r="F21" s="365"/>
      <c r="G21" s="365"/>
    </row>
    <row r="22" spans="1:7" ht="15" customHeight="1">
      <c r="A22" s="365"/>
      <c r="B22" s="365"/>
      <c r="C22" s="365"/>
      <c r="D22" s="365"/>
      <c r="E22" s="365"/>
      <c r="F22" s="365"/>
      <c r="G22" s="365"/>
    </row>
    <row r="23" spans="1:7" ht="15" customHeight="1">
      <c r="A23" s="365"/>
      <c r="B23" s="365"/>
      <c r="C23" s="365"/>
      <c r="D23" s="365"/>
      <c r="E23" s="365"/>
      <c r="F23" s="365"/>
      <c r="G23" s="365"/>
    </row>
    <row r="24" spans="1:7" ht="15" customHeight="1">
      <c r="A24" s="365"/>
      <c r="B24" s="365"/>
      <c r="C24" s="365"/>
      <c r="D24" s="365"/>
      <c r="E24" s="365"/>
      <c r="F24" s="365"/>
      <c r="G24" s="365"/>
    </row>
    <row r="25" spans="1:7" ht="15" customHeight="1">
      <c r="A25" s="365"/>
      <c r="B25" s="365"/>
      <c r="C25" s="365"/>
      <c r="D25" s="365"/>
      <c r="E25" s="365"/>
      <c r="F25" s="365"/>
      <c r="G25" s="365"/>
    </row>
    <row r="26" spans="1:7" ht="15" customHeight="1">
      <c r="A26" s="365"/>
      <c r="B26" s="365"/>
      <c r="C26" s="365"/>
      <c r="D26" s="365"/>
      <c r="E26" s="365"/>
      <c r="F26" s="365"/>
      <c r="G26" s="365"/>
    </row>
    <row r="27" spans="1:7" ht="15" customHeight="1">
      <c r="A27" s="365"/>
      <c r="B27" s="365"/>
      <c r="C27" s="365"/>
      <c r="D27" s="365"/>
      <c r="E27" s="365"/>
      <c r="F27" s="365"/>
      <c r="G27" s="365"/>
    </row>
    <row r="28" spans="1:7" ht="15" customHeight="1">
      <c r="A28" s="365"/>
      <c r="B28" s="365"/>
      <c r="C28" s="365"/>
      <c r="D28" s="365"/>
      <c r="E28" s="365"/>
      <c r="F28" s="365"/>
      <c r="G28" s="365"/>
    </row>
    <row r="29" spans="1:7" ht="15" customHeight="1">
      <c r="A29" s="365"/>
      <c r="B29" s="365"/>
      <c r="C29" s="365"/>
      <c r="D29" s="365"/>
      <c r="E29" s="365"/>
      <c r="F29" s="365"/>
      <c r="G29" s="365"/>
    </row>
    <row r="30" spans="1:7" ht="15" customHeight="1">
      <c r="A30" s="366" t="s">
        <v>78</v>
      </c>
      <c r="B30" s="365"/>
      <c r="C30" s="365"/>
      <c r="D30" s="365"/>
      <c r="E30" s="365"/>
      <c r="F30" s="365"/>
      <c r="G30" s="365"/>
    </row>
    <row r="31" spans="1:7" ht="15" customHeight="1">
      <c r="A31" s="367"/>
      <c r="B31" s="367"/>
      <c r="C31" s="367"/>
      <c r="D31" s="367"/>
      <c r="E31" s="367"/>
      <c r="F31" s="367"/>
      <c r="G31" s="367"/>
    </row>
    <row r="32" spans="1:7">
      <c r="A32" s="341" t="s">
        <v>167</v>
      </c>
      <c r="B32" s="341"/>
    </row>
    <row r="33" spans="1:5">
      <c r="A33" s="341"/>
      <c r="B33" s="341"/>
    </row>
    <row r="35" spans="1:5">
      <c r="A35" s="342"/>
      <c r="B35" s="342"/>
      <c r="E35" s="268"/>
    </row>
    <row r="36" spans="1:5">
      <c r="A36" s="343"/>
      <c r="B36" s="343"/>
      <c r="E36" s="270"/>
    </row>
  </sheetData>
  <mergeCells count="9">
    <mergeCell ref="A1:G1"/>
    <mergeCell ref="A3:G3"/>
    <mergeCell ref="A4:G4"/>
    <mergeCell ref="A5:A6"/>
    <mergeCell ref="B5:B6"/>
    <mergeCell ref="C5:C6"/>
    <mergeCell ref="D5:D6"/>
    <mergeCell ref="E5:F5"/>
    <mergeCell ref="G5:G6"/>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view="pageLayout" zoomScaleNormal="100" zoomScaleSheetLayoutView="100" workbookViewId="0">
      <selection activeCell="G19" sqref="G19"/>
    </sheetView>
  </sheetViews>
  <sheetFormatPr baseColWidth="10" defaultColWidth="11.42578125" defaultRowHeight="13.5"/>
  <cols>
    <col min="1" max="1" width="57.7109375" style="305" customWidth="1"/>
    <col min="2" max="2" width="66.42578125" style="305" customWidth="1"/>
    <col min="3" max="3" width="68.5703125" style="305" customWidth="1"/>
    <col min="4" max="16384" width="11.42578125" style="305"/>
  </cols>
  <sheetData>
    <row r="1" spans="1:3" ht="35.1" customHeight="1">
      <c r="A1" s="664" t="s">
        <v>83</v>
      </c>
      <c r="B1" s="665"/>
      <c r="C1" s="666"/>
    </row>
    <row r="2" spans="1:3" ht="6.75" customHeight="1"/>
    <row r="3" spans="1:3" s="368" customFormat="1" ht="15" customHeight="1">
      <c r="A3" s="667" t="str">
        <f>[14]Caratula!A13</f>
        <v>Unidad Responsable del Gasto: 02CD02 DELEGACIÓN AZCAPOTZALCO.</v>
      </c>
      <c r="B3" s="668"/>
      <c r="C3" s="669"/>
    </row>
    <row r="4" spans="1:3" s="368" customFormat="1" ht="6.75" customHeight="1"/>
    <row r="5" spans="1:3" s="368" customFormat="1" ht="15" customHeight="1">
      <c r="A5" s="667" t="str">
        <f>[14]Caratula!A24</f>
        <v>Período: Enero-Junio 2018.</v>
      </c>
      <c r="B5" s="668"/>
      <c r="C5" s="669"/>
    </row>
    <row r="6" spans="1:3" s="368" customFormat="1" ht="6.75" customHeight="1"/>
    <row r="7" spans="1:3" s="368" customFormat="1" ht="15" customHeight="1">
      <c r="A7" s="660" t="s">
        <v>54</v>
      </c>
      <c r="B7" s="661"/>
      <c r="C7" s="662"/>
    </row>
    <row r="8" spans="1:3" s="368" customFormat="1" ht="6.75" customHeight="1">
      <c r="A8" s="670"/>
      <c r="B8" s="670"/>
      <c r="C8" s="670"/>
    </row>
    <row r="9" spans="1:3" s="368" customFormat="1" ht="15" customHeight="1">
      <c r="A9" s="369" t="s">
        <v>55</v>
      </c>
      <c r="B9" s="658"/>
      <c r="C9" s="659"/>
    </row>
    <row r="10" spans="1:3" s="368" customFormat="1" ht="15" customHeight="1">
      <c r="A10" s="369" t="s">
        <v>56</v>
      </c>
      <c r="B10" s="658"/>
      <c r="C10" s="659"/>
    </row>
    <row r="11" spans="1:3" s="368" customFormat="1" ht="15" customHeight="1">
      <c r="A11" s="369" t="s">
        <v>57</v>
      </c>
      <c r="B11" s="658"/>
      <c r="C11" s="659"/>
    </row>
    <row r="12" spans="1:3" s="368" customFormat="1" ht="15" customHeight="1">
      <c r="A12" s="369" t="s">
        <v>58</v>
      </c>
      <c r="B12" s="658"/>
      <c r="C12" s="659"/>
    </row>
    <row r="13" spans="1:3" s="368" customFormat="1" ht="15" customHeight="1">
      <c r="A13" s="323" t="s">
        <v>59</v>
      </c>
      <c r="B13" s="658"/>
      <c r="C13" s="659"/>
    </row>
    <row r="14" spans="1:3" s="368" customFormat="1" ht="33.6" customHeight="1">
      <c r="A14" s="323" t="s">
        <v>60</v>
      </c>
      <c r="B14" s="658"/>
      <c r="C14" s="663"/>
    </row>
    <row r="15" spans="1:3" s="368" customFormat="1" ht="33.6" customHeight="1">
      <c r="A15" s="323" t="s">
        <v>61</v>
      </c>
      <c r="B15" s="658"/>
      <c r="C15" s="659"/>
    </row>
    <row r="16" spans="1:3" s="368" customFormat="1" ht="33.6" customHeight="1">
      <c r="A16" s="323" t="s">
        <v>62</v>
      </c>
      <c r="B16" s="658"/>
      <c r="C16" s="659"/>
    </row>
    <row r="17" spans="1:3" s="368" customFormat="1" ht="6.75" customHeight="1"/>
    <row r="18" spans="1:3" s="368" customFormat="1" ht="15" customHeight="1">
      <c r="A18" s="660" t="s">
        <v>63</v>
      </c>
      <c r="B18" s="661"/>
      <c r="C18" s="662"/>
    </row>
    <row r="19" spans="1:3" s="368" customFormat="1" ht="29.1" customHeight="1">
      <c r="A19" s="370" t="s">
        <v>64</v>
      </c>
      <c r="B19" s="370" t="s">
        <v>65</v>
      </c>
      <c r="C19" s="371" t="s">
        <v>66</v>
      </c>
    </row>
    <row r="20" spans="1:3" s="368" customFormat="1" ht="15" customHeight="1">
      <c r="A20" s="372"/>
      <c r="B20" s="372"/>
      <c r="C20" s="373"/>
    </row>
    <row r="21" spans="1:3" s="368" customFormat="1" ht="6.75" customHeight="1"/>
    <row r="22" spans="1:3" s="368" customFormat="1" ht="15" customHeight="1">
      <c r="A22" s="660" t="s">
        <v>67</v>
      </c>
      <c r="B22" s="661"/>
      <c r="C22" s="662"/>
    </row>
    <row r="23" spans="1:3" s="368" customFormat="1" ht="15" customHeight="1">
      <c r="A23" s="370" t="s">
        <v>68</v>
      </c>
      <c r="B23" s="370" t="s">
        <v>69</v>
      </c>
      <c r="C23" s="371" t="s">
        <v>70</v>
      </c>
    </row>
    <row r="24" spans="1:3" s="368" customFormat="1" ht="15" customHeight="1">
      <c r="A24" s="372"/>
      <c r="B24" s="372"/>
      <c r="C24" s="373"/>
    </row>
    <row r="25" spans="1:3" s="368" customFormat="1" ht="6.75" customHeight="1"/>
    <row r="26" spans="1:3" s="368" customFormat="1" ht="15" customHeight="1">
      <c r="A26" s="660" t="s">
        <v>71</v>
      </c>
      <c r="B26" s="661"/>
      <c r="C26" s="662"/>
    </row>
    <row r="27" spans="1:3" s="368" customFormat="1" ht="15" customHeight="1">
      <c r="A27" s="370" t="s">
        <v>72</v>
      </c>
      <c r="B27" s="370" t="s">
        <v>73</v>
      </c>
      <c r="C27" s="371" t="s">
        <v>74</v>
      </c>
    </row>
    <row r="28" spans="1:3" s="368" customFormat="1" ht="35.1" customHeight="1">
      <c r="A28" s="374"/>
      <c r="B28" s="370"/>
      <c r="C28" s="373"/>
    </row>
    <row r="29" spans="1:3">
      <c r="A29" s="368"/>
      <c r="B29" s="368"/>
      <c r="C29" s="368"/>
    </row>
  </sheetData>
  <mergeCells count="16">
    <mergeCell ref="B9:C9"/>
    <mergeCell ref="A1:C1"/>
    <mergeCell ref="A3:C3"/>
    <mergeCell ref="A5:C5"/>
    <mergeCell ref="A7:C7"/>
    <mergeCell ref="A8:C8"/>
    <mergeCell ref="B16:C16"/>
    <mergeCell ref="A18:C18"/>
    <mergeCell ref="A22:C22"/>
    <mergeCell ref="A26:C26"/>
    <mergeCell ref="B10:C10"/>
    <mergeCell ref="B11:C11"/>
    <mergeCell ref="B12:C12"/>
    <mergeCell ref="B13:C13"/>
    <mergeCell ref="B14:C14"/>
    <mergeCell ref="B15:C15"/>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view="pageLayout" zoomScaleNormal="100" zoomScaleSheetLayoutView="100" workbookViewId="0">
      <selection activeCell="G19" sqref="G19"/>
    </sheetView>
  </sheetViews>
  <sheetFormatPr baseColWidth="10" defaultColWidth="12.5703125" defaultRowHeight="13.5"/>
  <cols>
    <col min="1" max="1" width="60.140625" style="14" customWidth="1"/>
    <col min="2" max="3" width="30.7109375" style="15" customWidth="1"/>
    <col min="4" max="4" width="70.7109375" style="15" customWidth="1"/>
    <col min="5" max="16384" width="12.5703125" style="15"/>
  </cols>
  <sheetData>
    <row r="1" spans="1:4" ht="35.1" customHeight="1">
      <c r="A1" s="478" t="s">
        <v>194</v>
      </c>
      <c r="B1" s="479"/>
      <c r="C1" s="479"/>
      <c r="D1" s="480"/>
    </row>
    <row r="2" spans="1:4" ht="7.5" customHeight="1">
      <c r="A2" s="16"/>
      <c r="B2" s="17"/>
      <c r="C2" s="17"/>
      <c r="D2" s="17"/>
    </row>
    <row r="3" spans="1:4" ht="20.100000000000001" customHeight="1">
      <c r="A3" s="481" t="str">
        <f>[14]Caratula!A13</f>
        <v>Unidad Responsable del Gasto: 02CD02 DELEGACIÓN AZCAPOTZALCO.</v>
      </c>
      <c r="B3" s="482"/>
      <c r="C3" s="482"/>
      <c r="D3" s="483"/>
    </row>
    <row r="4" spans="1:4" ht="20.100000000000001" customHeight="1">
      <c r="A4" s="481" t="str">
        <f>[14]Caratula!A24</f>
        <v>Período: Enero-Junio 2018.</v>
      </c>
      <c r="B4" s="482"/>
      <c r="C4" s="482"/>
      <c r="D4" s="483"/>
    </row>
    <row r="5" spans="1:4" ht="26.1" customHeight="1">
      <c r="A5" s="671" t="s">
        <v>121</v>
      </c>
      <c r="B5" s="653" t="s">
        <v>117</v>
      </c>
      <c r="C5" s="673"/>
      <c r="D5" s="674" t="s">
        <v>16</v>
      </c>
    </row>
    <row r="6" spans="1:4" s="18" customFormat="1" ht="26.1" customHeight="1">
      <c r="A6" s="672"/>
      <c r="B6" s="86" t="s">
        <v>96</v>
      </c>
      <c r="C6" s="87" t="s">
        <v>21</v>
      </c>
      <c r="D6" s="675"/>
    </row>
    <row r="7" spans="1:4" ht="20.25" customHeight="1">
      <c r="A7" s="132" t="s">
        <v>0</v>
      </c>
      <c r="B7" s="132" t="s">
        <v>1</v>
      </c>
      <c r="C7" s="132" t="s">
        <v>2</v>
      </c>
      <c r="D7" s="132" t="s">
        <v>6</v>
      </c>
    </row>
    <row r="8" spans="1:4" ht="36.75" customHeight="1">
      <c r="A8" s="77" t="s">
        <v>636</v>
      </c>
      <c r="B8" s="207">
        <v>12000000</v>
      </c>
      <c r="C8" s="207">
        <v>0</v>
      </c>
      <c r="D8" s="78"/>
    </row>
    <row r="9" spans="1:4" ht="36.75" customHeight="1">
      <c r="A9" s="77" t="s">
        <v>597</v>
      </c>
      <c r="B9" s="207">
        <v>3000000</v>
      </c>
      <c r="C9" s="207">
        <v>0</v>
      </c>
      <c r="D9" s="78"/>
    </row>
    <row r="10" spans="1:4" ht="45">
      <c r="A10" s="77" t="s">
        <v>605</v>
      </c>
      <c r="B10" s="207">
        <v>16000000</v>
      </c>
      <c r="C10" s="207">
        <v>1063578.6399999999</v>
      </c>
      <c r="D10" s="78" t="s">
        <v>1205</v>
      </c>
    </row>
    <row r="11" spans="1:4" ht="45.75" customHeight="1">
      <c r="A11" s="77" t="s">
        <v>637</v>
      </c>
      <c r="B11" s="207">
        <v>26000000</v>
      </c>
      <c r="C11" s="207">
        <v>0</v>
      </c>
      <c r="D11" s="78"/>
    </row>
    <row r="12" spans="1:4" ht="36.75" customHeight="1">
      <c r="A12" s="77" t="s">
        <v>621</v>
      </c>
      <c r="B12" s="207">
        <v>2000000</v>
      </c>
      <c r="C12" s="207">
        <v>0</v>
      </c>
      <c r="D12" s="78"/>
    </row>
    <row r="13" spans="1:4" ht="36.75" customHeight="1">
      <c r="A13" s="77" t="s">
        <v>623</v>
      </c>
      <c r="B13" s="207">
        <v>8000000</v>
      </c>
      <c r="C13" s="207">
        <v>0</v>
      </c>
      <c r="D13" s="78"/>
    </row>
    <row r="14" spans="1:4" ht="36.75" customHeight="1">
      <c r="A14" s="77" t="s">
        <v>638</v>
      </c>
      <c r="B14" s="207">
        <v>22000000</v>
      </c>
      <c r="C14" s="207">
        <v>0</v>
      </c>
      <c r="D14" s="78"/>
    </row>
    <row r="15" spans="1:4" ht="36.75" customHeight="1">
      <c r="A15" s="77" t="s">
        <v>631</v>
      </c>
      <c r="B15" s="207">
        <v>31195</v>
      </c>
      <c r="C15" s="207">
        <v>0</v>
      </c>
      <c r="D15" s="78"/>
    </row>
    <row r="16" spans="1:4" ht="123.75">
      <c r="A16" s="77" t="s">
        <v>631</v>
      </c>
      <c r="B16" s="207">
        <v>3968805</v>
      </c>
      <c r="C16" s="207">
        <v>779053.7</v>
      </c>
      <c r="D16" s="78" t="s">
        <v>1085</v>
      </c>
    </row>
    <row r="17" spans="1:4" ht="180">
      <c r="A17" s="77" t="s">
        <v>581</v>
      </c>
      <c r="B17" s="207">
        <v>32000000</v>
      </c>
      <c r="C17" s="207">
        <v>122737.78</v>
      </c>
      <c r="D17" s="78" t="s">
        <v>1086</v>
      </c>
    </row>
    <row r="18" spans="1:4" ht="36.75" customHeight="1">
      <c r="A18" s="77" t="s">
        <v>586</v>
      </c>
      <c r="B18" s="207">
        <v>980609</v>
      </c>
      <c r="C18" s="207">
        <v>0</v>
      </c>
      <c r="D18" s="78"/>
    </row>
    <row r="19" spans="1:4" ht="36.75" customHeight="1">
      <c r="A19" s="77" t="s">
        <v>586</v>
      </c>
      <c r="B19" s="207">
        <v>14019391</v>
      </c>
      <c r="C19" s="207">
        <v>0</v>
      </c>
      <c r="D19" s="78"/>
    </row>
    <row r="20" spans="1:4" ht="20.25" customHeight="1">
      <c r="A20" s="77"/>
      <c r="B20" s="207"/>
      <c r="C20" s="207"/>
      <c r="D20" s="78"/>
    </row>
    <row r="21" spans="1:4" ht="20.25" customHeight="1">
      <c r="A21" s="77"/>
      <c r="B21" s="207"/>
      <c r="C21" s="207"/>
      <c r="D21" s="78"/>
    </row>
    <row r="22" spans="1:4" ht="20.25" customHeight="1">
      <c r="A22" s="77"/>
      <c r="B22" s="207"/>
      <c r="C22" s="207"/>
      <c r="D22" s="78"/>
    </row>
    <row r="23" spans="1:4" ht="20.25" customHeight="1">
      <c r="A23" s="79" t="s">
        <v>124</v>
      </c>
      <c r="B23" s="207">
        <f>SUM(B8:B22)</f>
        <v>140000000</v>
      </c>
      <c r="C23" s="207">
        <f>SUM(C8:C22)</f>
        <v>1965370.1199999999</v>
      </c>
      <c r="D23" s="78"/>
    </row>
    <row r="24" spans="1:4" ht="20.25" customHeight="1">
      <c r="A24" s="77"/>
      <c r="B24" s="78"/>
      <c r="C24" s="78"/>
      <c r="D24" s="78"/>
    </row>
    <row r="25" spans="1:4">
      <c r="A25" s="341" t="s">
        <v>195</v>
      </c>
    </row>
    <row r="26" spans="1:4">
      <c r="A26" s="342"/>
      <c r="C26" s="268"/>
    </row>
    <row r="27" spans="1:4">
      <c r="A27" s="343"/>
      <c r="C27" s="270"/>
    </row>
  </sheetData>
  <mergeCells count="6">
    <mergeCell ref="A1:D1"/>
    <mergeCell ref="A3:D3"/>
    <mergeCell ref="A4:D4"/>
    <mergeCell ref="A5:A6"/>
    <mergeCell ref="B5:C5"/>
    <mergeCell ref="D5:D6"/>
  </mergeCells>
  <conditionalFormatting sqref="A3">
    <cfRule type="cellIs" dxfId="7" priority="2" stopIfTrue="1" operator="equal">
      <formula>"VAYA A LA HOJA INICIO Y SELECIONE LA UNIDAD RESPONSABLE CORRESPONDIENTE A ESTE INFORME"</formula>
    </cfRule>
  </conditionalFormatting>
  <conditionalFormatting sqref="A4">
    <cfRule type="cellIs" dxfId="6"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97370078740157484" right="0.39370078740157483" top="1.3779527559055118" bottom="0.47244094488188981" header="0.39370078740157483" footer="0.19685039370078741"/>
  <pageSetup paperSize="9" scale="64" orientation="landscape" r:id="rId1"/>
  <headerFooter scaleWithDoc="0">
    <oddHeader>&amp;C&amp;G</oddHeader>
    <oddFooter>&amp;C&amp;G</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view="pageBreakPreview" zoomScale="90" zoomScaleNormal="70" zoomScaleSheetLayoutView="90" workbookViewId="0">
      <selection activeCell="F12" sqref="F12"/>
    </sheetView>
  </sheetViews>
  <sheetFormatPr baseColWidth="10" defaultColWidth="9.140625" defaultRowHeight="13.5"/>
  <cols>
    <col min="1" max="1" width="34.85546875" style="135" customWidth="1"/>
    <col min="2" max="3" width="42.5703125" style="135" customWidth="1"/>
    <col min="4" max="4" width="15" style="135" customWidth="1"/>
    <col min="5" max="5" width="18.28515625" style="135" bestFit="1" customWidth="1"/>
    <col min="6" max="7" width="18.28515625" style="197" bestFit="1" customWidth="1"/>
    <col min="8" max="16384" width="9.140625" style="135"/>
  </cols>
  <sheetData>
    <row r="1" spans="1:7" ht="35.1" customHeight="1">
      <c r="A1" s="478" t="s">
        <v>37</v>
      </c>
      <c r="B1" s="479"/>
      <c r="C1" s="479"/>
      <c r="D1" s="479"/>
      <c r="E1" s="479"/>
      <c r="F1" s="479"/>
      <c r="G1" s="480"/>
    </row>
    <row r="2" spans="1:7" s="226" customFormat="1" ht="8.25" customHeight="1">
      <c r="A2" s="364"/>
      <c r="B2" s="364"/>
      <c r="C2" s="364"/>
      <c r="D2" s="364"/>
      <c r="E2" s="364"/>
      <c r="F2" s="375"/>
      <c r="G2" s="375"/>
    </row>
    <row r="3" spans="1:7" s="226" customFormat="1" ht="19.5" customHeight="1">
      <c r="A3" s="481" t="str">
        <f>[14]Caratula!A13</f>
        <v>Unidad Responsable del Gasto: 02CD02 DELEGACIÓN AZCAPOTZALCO.</v>
      </c>
      <c r="B3" s="482"/>
      <c r="C3" s="482"/>
      <c r="D3" s="482"/>
      <c r="E3" s="482"/>
      <c r="F3" s="482"/>
      <c r="G3" s="483"/>
    </row>
    <row r="4" spans="1:7" s="226" customFormat="1" ht="19.5" customHeight="1">
      <c r="A4" s="481" t="str">
        <f>[14]Caratula!A24</f>
        <v>Período: Enero-Junio 2018.</v>
      </c>
      <c r="B4" s="482"/>
      <c r="C4" s="482"/>
      <c r="D4" s="482"/>
      <c r="E4" s="482"/>
      <c r="F4" s="482"/>
      <c r="G4" s="483"/>
    </row>
    <row r="5" spans="1:7" ht="9" customHeight="1"/>
    <row r="6" spans="1:7" ht="20.100000000000001" customHeight="1">
      <c r="A6" s="476" t="s">
        <v>39</v>
      </c>
      <c r="B6" s="476" t="s">
        <v>38</v>
      </c>
      <c r="C6" s="476" t="s">
        <v>16</v>
      </c>
      <c r="D6" s="476" t="s">
        <v>40</v>
      </c>
      <c r="E6" s="653" t="s">
        <v>94</v>
      </c>
      <c r="F6" s="657"/>
      <c r="G6" s="654"/>
    </row>
    <row r="7" spans="1:7" s="136" customFormat="1" ht="36" customHeight="1">
      <c r="A7" s="477"/>
      <c r="B7" s="477"/>
      <c r="C7" s="477"/>
      <c r="D7" s="477"/>
      <c r="E7" s="376" t="s">
        <v>157</v>
      </c>
      <c r="F7" s="377" t="s">
        <v>191</v>
      </c>
      <c r="G7" s="377" t="s">
        <v>41</v>
      </c>
    </row>
    <row r="8" spans="1:7">
      <c r="A8" s="378" t="s">
        <v>0</v>
      </c>
      <c r="B8" s="378" t="s">
        <v>1</v>
      </c>
      <c r="C8" s="378" t="s">
        <v>2</v>
      </c>
      <c r="D8" s="378" t="s">
        <v>6</v>
      </c>
      <c r="E8" s="378" t="s">
        <v>3</v>
      </c>
      <c r="F8" s="379" t="s">
        <v>4</v>
      </c>
      <c r="G8" s="379" t="s">
        <v>5</v>
      </c>
    </row>
    <row r="9" spans="1:7">
      <c r="A9" s="380"/>
      <c r="B9" s="380"/>
      <c r="C9" s="380"/>
      <c r="D9" s="380"/>
      <c r="E9" s="381"/>
      <c r="F9" s="382"/>
      <c r="G9" s="382"/>
    </row>
    <row r="10" spans="1:7" ht="87" customHeight="1">
      <c r="A10" s="381" t="s">
        <v>639</v>
      </c>
      <c r="B10" s="383" t="s">
        <v>640</v>
      </c>
      <c r="C10" s="383" t="s">
        <v>640</v>
      </c>
      <c r="D10" s="382">
        <f>IFERROR(G10/E10*100,0)</f>
        <v>0</v>
      </c>
      <c r="E10" s="382">
        <v>439815.4</v>
      </c>
      <c r="F10" s="382"/>
      <c r="G10" s="382"/>
    </row>
    <row r="11" spans="1:7" ht="37.5" customHeight="1">
      <c r="A11" s="381" t="s">
        <v>641</v>
      </c>
      <c r="B11" s="383" t="s">
        <v>642</v>
      </c>
      <c r="C11" s="383" t="s">
        <v>642</v>
      </c>
      <c r="D11" s="382">
        <f t="shared" ref="D11:D74" si="0">IFERROR(G11/E11*100,0)</f>
        <v>0</v>
      </c>
      <c r="E11" s="382">
        <v>439815.4</v>
      </c>
      <c r="F11" s="382"/>
      <c r="G11" s="382"/>
    </row>
    <row r="12" spans="1:7" ht="56.25" customHeight="1">
      <c r="A12" s="381" t="s">
        <v>643</v>
      </c>
      <c r="B12" s="383" t="s">
        <v>644</v>
      </c>
      <c r="C12" s="383" t="s">
        <v>644</v>
      </c>
      <c r="D12" s="382">
        <f t="shared" si="0"/>
        <v>0</v>
      </c>
      <c r="E12" s="382">
        <v>439815.4</v>
      </c>
      <c r="F12" s="382"/>
      <c r="G12" s="382"/>
    </row>
    <row r="13" spans="1:7" ht="39" customHeight="1">
      <c r="A13" s="381" t="s">
        <v>645</v>
      </c>
      <c r="B13" s="383" t="s">
        <v>646</v>
      </c>
      <c r="C13" s="383" t="s">
        <v>646</v>
      </c>
      <c r="D13" s="382">
        <f t="shared" si="0"/>
        <v>0</v>
      </c>
      <c r="E13" s="382">
        <v>439815.4</v>
      </c>
      <c r="F13" s="382"/>
      <c r="G13" s="382"/>
    </row>
    <row r="14" spans="1:7" ht="27">
      <c r="A14" s="381" t="s">
        <v>647</v>
      </c>
      <c r="B14" s="383" t="s">
        <v>648</v>
      </c>
      <c r="C14" s="383" t="s">
        <v>648</v>
      </c>
      <c r="D14" s="382">
        <f t="shared" si="0"/>
        <v>88.083373160648762</v>
      </c>
      <c r="E14" s="382">
        <v>439815.4</v>
      </c>
      <c r="F14" s="382">
        <v>387404.24</v>
      </c>
      <c r="G14" s="382">
        <v>387404.24</v>
      </c>
    </row>
    <row r="15" spans="1:7" ht="27">
      <c r="A15" s="381" t="s">
        <v>649</v>
      </c>
      <c r="B15" s="383" t="s">
        <v>650</v>
      </c>
      <c r="C15" s="383" t="s">
        <v>650</v>
      </c>
      <c r="D15" s="382">
        <f t="shared" si="0"/>
        <v>0</v>
      </c>
      <c r="E15" s="382">
        <v>439815.4</v>
      </c>
      <c r="F15" s="382"/>
      <c r="G15" s="382"/>
    </row>
    <row r="16" spans="1:7" ht="27">
      <c r="A16" s="381" t="s">
        <v>651</v>
      </c>
      <c r="B16" s="383" t="s">
        <v>1206</v>
      </c>
      <c r="C16" s="383" t="s">
        <v>1206</v>
      </c>
      <c r="D16" s="382">
        <f t="shared" si="0"/>
        <v>0</v>
      </c>
      <c r="E16" s="382">
        <v>439815.4</v>
      </c>
      <c r="F16" s="382"/>
      <c r="G16" s="382"/>
    </row>
    <row r="17" spans="1:7" ht="40.5">
      <c r="A17" s="381" t="s">
        <v>652</v>
      </c>
      <c r="B17" s="383" t="s">
        <v>653</v>
      </c>
      <c r="C17" s="383" t="s">
        <v>653</v>
      </c>
      <c r="D17" s="382">
        <f t="shared" si="0"/>
        <v>8.4778181937240031</v>
      </c>
      <c r="E17" s="382">
        <v>439815.4</v>
      </c>
      <c r="F17" s="382">
        <v>37286.75</v>
      </c>
      <c r="G17" s="382">
        <v>37286.75</v>
      </c>
    </row>
    <row r="18" spans="1:7">
      <c r="A18" s="381" t="s">
        <v>654</v>
      </c>
      <c r="B18" s="383" t="s">
        <v>655</v>
      </c>
      <c r="C18" s="383" t="s">
        <v>655</v>
      </c>
      <c r="D18" s="382">
        <f t="shared" si="0"/>
        <v>0</v>
      </c>
      <c r="E18" s="382">
        <v>439815.4</v>
      </c>
      <c r="F18" s="382"/>
      <c r="G18" s="382"/>
    </row>
    <row r="19" spans="1:7" ht="27">
      <c r="A19" s="381" t="s">
        <v>656</v>
      </c>
      <c r="B19" s="383" t="s">
        <v>657</v>
      </c>
      <c r="C19" s="383" t="s">
        <v>657</v>
      </c>
      <c r="D19" s="382">
        <f t="shared" si="0"/>
        <v>0</v>
      </c>
      <c r="E19" s="382">
        <v>439815.4</v>
      </c>
      <c r="F19" s="382"/>
      <c r="G19" s="382"/>
    </row>
    <row r="20" spans="1:7">
      <c r="A20" s="381" t="s">
        <v>658</v>
      </c>
      <c r="B20" s="383" t="s">
        <v>659</v>
      </c>
      <c r="C20" s="383" t="s">
        <v>659</v>
      </c>
      <c r="D20" s="382">
        <f t="shared" si="0"/>
        <v>0</v>
      </c>
      <c r="E20" s="382">
        <v>439815.4</v>
      </c>
      <c r="F20" s="382"/>
      <c r="G20" s="382"/>
    </row>
    <row r="21" spans="1:7" ht="27">
      <c r="A21" s="426" t="s">
        <v>660</v>
      </c>
      <c r="B21" s="427" t="s">
        <v>661</v>
      </c>
      <c r="C21" s="427" t="s">
        <v>661</v>
      </c>
      <c r="D21" s="428">
        <f t="shared" si="0"/>
        <v>0</v>
      </c>
      <c r="E21" s="428">
        <v>439815.4</v>
      </c>
      <c r="F21" s="428"/>
      <c r="G21" s="428"/>
    </row>
    <row r="22" spans="1:7" ht="40.5">
      <c r="A22" s="381" t="s">
        <v>662</v>
      </c>
      <c r="B22" s="383" t="s">
        <v>663</v>
      </c>
      <c r="C22" s="383" t="s">
        <v>663</v>
      </c>
      <c r="D22" s="382">
        <f t="shared" si="0"/>
        <v>0</v>
      </c>
      <c r="E22" s="382">
        <v>439815.4</v>
      </c>
      <c r="F22" s="382"/>
      <c r="G22" s="382"/>
    </row>
    <row r="23" spans="1:7" ht="27">
      <c r="A23" s="381" t="s">
        <v>664</v>
      </c>
      <c r="B23" s="383" t="s">
        <v>665</v>
      </c>
      <c r="C23" s="383" t="s">
        <v>665</v>
      </c>
      <c r="D23" s="382">
        <f t="shared" si="0"/>
        <v>0</v>
      </c>
      <c r="E23" s="382">
        <v>439815.4</v>
      </c>
      <c r="F23" s="382"/>
      <c r="G23" s="382"/>
    </row>
    <row r="24" spans="1:7" ht="27">
      <c r="A24" s="381" t="s">
        <v>666</v>
      </c>
      <c r="B24" s="383" t="s">
        <v>667</v>
      </c>
      <c r="C24" s="383" t="s">
        <v>667</v>
      </c>
      <c r="D24" s="382">
        <f t="shared" si="0"/>
        <v>0</v>
      </c>
      <c r="E24" s="382">
        <v>439815.4</v>
      </c>
      <c r="F24" s="382"/>
      <c r="G24" s="382"/>
    </row>
    <row r="25" spans="1:7">
      <c r="A25" s="381" t="s">
        <v>668</v>
      </c>
      <c r="B25" s="383" t="s">
        <v>669</v>
      </c>
      <c r="C25" s="383" t="s">
        <v>669</v>
      </c>
      <c r="D25" s="382">
        <f t="shared" si="0"/>
        <v>0</v>
      </c>
      <c r="E25" s="382">
        <v>439815.4</v>
      </c>
      <c r="F25" s="382"/>
      <c r="G25" s="382"/>
    </row>
    <row r="26" spans="1:7">
      <c r="A26" s="381" t="s">
        <v>670</v>
      </c>
      <c r="B26" s="383" t="s">
        <v>671</v>
      </c>
      <c r="C26" s="383" t="s">
        <v>671</v>
      </c>
      <c r="D26" s="382">
        <f t="shared" si="0"/>
        <v>0</v>
      </c>
      <c r="E26" s="382">
        <v>439815.4</v>
      </c>
      <c r="F26" s="382"/>
      <c r="G26" s="382"/>
    </row>
    <row r="27" spans="1:7" ht="27">
      <c r="A27" s="381" t="s">
        <v>672</v>
      </c>
      <c r="B27" s="383" t="s">
        <v>673</v>
      </c>
      <c r="C27" s="383" t="s">
        <v>673</v>
      </c>
      <c r="D27" s="382">
        <f t="shared" si="0"/>
        <v>0</v>
      </c>
      <c r="E27" s="382">
        <v>439815.4</v>
      </c>
      <c r="F27" s="382"/>
      <c r="G27" s="382"/>
    </row>
    <row r="28" spans="1:7" ht="52.5" customHeight="1">
      <c r="A28" s="381" t="s">
        <v>674</v>
      </c>
      <c r="B28" s="383" t="s">
        <v>675</v>
      </c>
      <c r="C28" s="383" t="s">
        <v>675</v>
      </c>
      <c r="D28" s="382">
        <f t="shared" si="0"/>
        <v>0</v>
      </c>
      <c r="E28" s="382">
        <v>439815.4</v>
      </c>
      <c r="F28" s="382"/>
      <c r="G28" s="382"/>
    </row>
    <row r="29" spans="1:7" ht="28.5" customHeight="1">
      <c r="A29" s="381" t="s">
        <v>676</v>
      </c>
      <c r="B29" s="383" t="s">
        <v>677</v>
      </c>
      <c r="C29" s="383" t="s">
        <v>677</v>
      </c>
      <c r="D29" s="382">
        <f t="shared" si="0"/>
        <v>0.32480445204965536</v>
      </c>
      <c r="E29" s="382">
        <v>439815.4</v>
      </c>
      <c r="F29" s="382">
        <v>1428.54</v>
      </c>
      <c r="G29" s="382">
        <v>1428.54</v>
      </c>
    </row>
    <row r="30" spans="1:7" ht="27">
      <c r="A30" s="381" t="s">
        <v>678</v>
      </c>
      <c r="B30" s="383" t="s">
        <v>679</v>
      </c>
      <c r="C30" s="383" t="s">
        <v>679</v>
      </c>
      <c r="D30" s="382">
        <f t="shared" si="0"/>
        <v>0</v>
      </c>
      <c r="E30" s="382">
        <v>439815.4</v>
      </c>
      <c r="F30" s="382"/>
      <c r="G30" s="382"/>
    </row>
    <row r="31" spans="1:7" ht="33" customHeight="1">
      <c r="A31" s="381" t="s">
        <v>680</v>
      </c>
      <c r="B31" s="383" t="s">
        <v>681</v>
      </c>
      <c r="C31" s="383" t="s">
        <v>681</v>
      </c>
      <c r="D31" s="382">
        <f t="shared" si="0"/>
        <v>0</v>
      </c>
      <c r="E31" s="382">
        <v>439815.4</v>
      </c>
      <c r="F31" s="382"/>
      <c r="G31" s="382"/>
    </row>
    <row r="32" spans="1:7" ht="40.5" customHeight="1">
      <c r="A32" s="381" t="s">
        <v>682</v>
      </c>
      <c r="B32" s="383" t="s">
        <v>683</v>
      </c>
      <c r="C32" s="383" t="s">
        <v>683</v>
      </c>
      <c r="D32" s="382">
        <f t="shared" si="0"/>
        <v>0</v>
      </c>
      <c r="E32" s="382">
        <v>439815.4</v>
      </c>
      <c r="F32" s="382"/>
      <c r="G32" s="382"/>
    </row>
    <row r="33" spans="1:7" ht="21" customHeight="1">
      <c r="A33" s="381" t="s">
        <v>684</v>
      </c>
      <c r="B33" s="383" t="s">
        <v>685</v>
      </c>
      <c r="C33" s="383" t="s">
        <v>685</v>
      </c>
      <c r="D33" s="382">
        <f t="shared" si="0"/>
        <v>0</v>
      </c>
      <c r="E33" s="382">
        <v>439815.4</v>
      </c>
      <c r="F33" s="382"/>
      <c r="G33" s="382"/>
    </row>
    <row r="34" spans="1:7" ht="33.75" customHeight="1">
      <c r="A34" s="381" t="s">
        <v>686</v>
      </c>
      <c r="B34" s="383" t="s">
        <v>687</v>
      </c>
      <c r="C34" s="383" t="s">
        <v>687</v>
      </c>
      <c r="D34" s="382">
        <f t="shared" si="0"/>
        <v>0</v>
      </c>
      <c r="E34" s="382">
        <v>439815.4</v>
      </c>
      <c r="F34" s="382"/>
      <c r="G34" s="382"/>
    </row>
    <row r="35" spans="1:7" ht="50.25" customHeight="1">
      <c r="A35" s="426" t="s">
        <v>688</v>
      </c>
      <c r="B35" s="427" t="s">
        <v>689</v>
      </c>
      <c r="C35" s="427" t="s">
        <v>689</v>
      </c>
      <c r="D35" s="428">
        <f t="shared" si="0"/>
        <v>0.10000104589334524</v>
      </c>
      <c r="E35" s="428">
        <v>439815.4</v>
      </c>
      <c r="F35" s="428">
        <v>439.82</v>
      </c>
      <c r="G35" s="428">
        <v>439.82</v>
      </c>
    </row>
    <row r="36" spans="1:7" ht="90.75" customHeight="1">
      <c r="A36" s="381" t="s">
        <v>690</v>
      </c>
      <c r="B36" s="383" t="s">
        <v>691</v>
      </c>
      <c r="C36" s="383" t="s">
        <v>691</v>
      </c>
      <c r="D36" s="382">
        <f t="shared" si="0"/>
        <v>0</v>
      </c>
      <c r="E36" s="382">
        <v>439815.4</v>
      </c>
      <c r="F36" s="382"/>
      <c r="G36" s="382"/>
    </row>
    <row r="37" spans="1:7" ht="72.75" customHeight="1">
      <c r="A37" s="381" t="s">
        <v>692</v>
      </c>
      <c r="B37" s="383" t="s">
        <v>693</v>
      </c>
      <c r="C37" s="383" t="s">
        <v>693</v>
      </c>
      <c r="D37" s="382">
        <f t="shared" si="0"/>
        <v>0</v>
      </c>
      <c r="E37" s="382">
        <v>439815.4</v>
      </c>
      <c r="F37" s="382"/>
      <c r="G37" s="382"/>
    </row>
    <row r="38" spans="1:7" ht="41.25" customHeight="1">
      <c r="A38" s="381" t="s">
        <v>694</v>
      </c>
      <c r="B38" s="383" t="s">
        <v>695</v>
      </c>
      <c r="C38" s="383" t="s">
        <v>695</v>
      </c>
      <c r="D38" s="382">
        <f t="shared" si="0"/>
        <v>0</v>
      </c>
      <c r="E38" s="382">
        <v>439815.4</v>
      </c>
      <c r="F38" s="382"/>
      <c r="G38" s="382"/>
    </row>
    <row r="39" spans="1:7" ht="24" customHeight="1">
      <c r="A39" s="381" t="s">
        <v>696</v>
      </c>
      <c r="B39" s="383" t="s">
        <v>697</v>
      </c>
      <c r="C39" s="383" t="s">
        <v>697</v>
      </c>
      <c r="D39" s="382">
        <f t="shared" si="0"/>
        <v>88.083375434329952</v>
      </c>
      <c r="E39" s="382">
        <v>439815.4</v>
      </c>
      <c r="F39" s="382">
        <v>387404.25</v>
      </c>
      <c r="G39" s="382">
        <v>387404.25</v>
      </c>
    </row>
    <row r="40" spans="1:7" ht="27">
      <c r="A40" s="381" t="s">
        <v>698</v>
      </c>
      <c r="B40" s="383" t="s">
        <v>699</v>
      </c>
      <c r="C40" s="383" t="s">
        <v>699</v>
      </c>
      <c r="D40" s="382">
        <f t="shared" si="0"/>
        <v>0</v>
      </c>
      <c r="E40" s="382">
        <v>439815.4</v>
      </c>
      <c r="F40" s="382"/>
      <c r="G40" s="382"/>
    </row>
    <row r="41" spans="1:7" ht="48" customHeight="1">
      <c r="A41" s="381" t="s">
        <v>700</v>
      </c>
      <c r="B41" s="383" t="s">
        <v>701</v>
      </c>
      <c r="C41" s="383" t="s">
        <v>701</v>
      </c>
      <c r="D41" s="382">
        <f t="shared" si="0"/>
        <v>0</v>
      </c>
      <c r="E41" s="382">
        <v>439815.4</v>
      </c>
      <c r="F41" s="382"/>
      <c r="G41" s="382"/>
    </row>
    <row r="42" spans="1:7" ht="78" customHeight="1">
      <c r="A42" s="381" t="s">
        <v>702</v>
      </c>
      <c r="B42" s="383" t="s">
        <v>703</v>
      </c>
      <c r="C42" s="383" t="s">
        <v>703</v>
      </c>
      <c r="D42" s="382">
        <f t="shared" si="0"/>
        <v>0</v>
      </c>
      <c r="E42" s="382">
        <v>439815.4</v>
      </c>
      <c r="F42" s="382"/>
      <c r="G42" s="382"/>
    </row>
    <row r="43" spans="1:7" ht="23.25" customHeight="1">
      <c r="A43" s="381" t="s">
        <v>704</v>
      </c>
      <c r="B43" s="383" t="s">
        <v>705</v>
      </c>
      <c r="C43" s="383" t="s">
        <v>705</v>
      </c>
      <c r="D43" s="382">
        <f t="shared" si="0"/>
        <v>0</v>
      </c>
      <c r="E43" s="382">
        <v>439815.4</v>
      </c>
      <c r="F43" s="382"/>
      <c r="G43" s="382"/>
    </row>
    <row r="44" spans="1:7" ht="82.5" customHeight="1">
      <c r="A44" s="381" t="s">
        <v>706</v>
      </c>
      <c r="B44" s="383" t="s">
        <v>707</v>
      </c>
      <c r="C44" s="383" t="s">
        <v>707</v>
      </c>
      <c r="D44" s="382">
        <f t="shared" si="0"/>
        <v>0</v>
      </c>
      <c r="E44" s="382">
        <v>439815.4</v>
      </c>
      <c r="F44" s="382"/>
      <c r="G44" s="382"/>
    </row>
    <row r="45" spans="1:7" ht="41.25" customHeight="1">
      <c r="A45" s="426" t="s">
        <v>708</v>
      </c>
      <c r="B45" s="427" t="s">
        <v>709</v>
      </c>
      <c r="C45" s="427" t="s">
        <v>709</v>
      </c>
      <c r="D45" s="428">
        <f t="shared" si="0"/>
        <v>88.083375434329952</v>
      </c>
      <c r="E45" s="428">
        <v>439815.4</v>
      </c>
      <c r="F45" s="428">
        <v>387404.25</v>
      </c>
      <c r="G45" s="428">
        <v>387404.25</v>
      </c>
    </row>
    <row r="46" spans="1:7" ht="50.25" customHeight="1">
      <c r="A46" s="381" t="s">
        <v>710</v>
      </c>
      <c r="B46" s="383" t="s">
        <v>711</v>
      </c>
      <c r="C46" s="383" t="s">
        <v>711</v>
      </c>
      <c r="D46" s="382">
        <f t="shared" si="0"/>
        <v>0</v>
      </c>
      <c r="E46" s="382">
        <v>439815.4</v>
      </c>
      <c r="F46" s="382"/>
      <c r="G46" s="382"/>
    </row>
    <row r="47" spans="1:7" ht="77.25" customHeight="1">
      <c r="A47" s="381" t="s">
        <v>712</v>
      </c>
      <c r="B47" s="383" t="s">
        <v>713</v>
      </c>
      <c r="C47" s="383" t="s">
        <v>713</v>
      </c>
      <c r="D47" s="382">
        <f t="shared" si="0"/>
        <v>0</v>
      </c>
      <c r="E47" s="382">
        <v>439815.4</v>
      </c>
      <c r="F47" s="382"/>
      <c r="G47" s="382"/>
    </row>
    <row r="48" spans="1:7" ht="52.5" customHeight="1">
      <c r="A48" s="381" t="s">
        <v>714</v>
      </c>
      <c r="B48" s="383" t="s">
        <v>715</v>
      </c>
      <c r="C48" s="383" t="s">
        <v>715</v>
      </c>
      <c r="D48" s="382">
        <f t="shared" si="0"/>
        <v>0</v>
      </c>
      <c r="E48" s="382">
        <v>439815.4</v>
      </c>
      <c r="F48" s="382"/>
      <c r="G48" s="382"/>
    </row>
    <row r="49" spans="1:7" ht="52.5" customHeight="1">
      <c r="A49" s="381" t="s">
        <v>716</v>
      </c>
      <c r="B49" s="383" t="s">
        <v>717</v>
      </c>
      <c r="C49" s="383" t="s">
        <v>717</v>
      </c>
      <c r="D49" s="382">
        <f t="shared" si="0"/>
        <v>0</v>
      </c>
      <c r="E49" s="382">
        <v>439815.4</v>
      </c>
      <c r="F49" s="382"/>
      <c r="G49" s="382"/>
    </row>
    <row r="50" spans="1:7" ht="41.25" customHeight="1">
      <c r="A50" s="381" t="s">
        <v>718</v>
      </c>
      <c r="B50" s="383" t="s">
        <v>719</v>
      </c>
      <c r="C50" s="383" t="s">
        <v>719</v>
      </c>
      <c r="D50" s="382">
        <f t="shared" si="0"/>
        <v>0</v>
      </c>
      <c r="E50" s="382">
        <v>439815.4</v>
      </c>
      <c r="F50" s="382"/>
      <c r="G50" s="382"/>
    </row>
    <row r="51" spans="1:7" ht="81.75" customHeight="1">
      <c r="A51" s="381" t="s">
        <v>720</v>
      </c>
      <c r="B51" s="383" t="s">
        <v>721</v>
      </c>
      <c r="C51" s="383" t="s">
        <v>721</v>
      </c>
      <c r="D51" s="382">
        <f t="shared" si="0"/>
        <v>0</v>
      </c>
      <c r="E51" s="382">
        <v>439815.4</v>
      </c>
      <c r="F51" s="382"/>
      <c r="G51" s="382"/>
    </row>
    <row r="52" spans="1:7" ht="55.5" customHeight="1">
      <c r="A52" s="381" t="s">
        <v>722</v>
      </c>
      <c r="B52" s="383" t="s">
        <v>723</v>
      </c>
      <c r="C52" s="383" t="s">
        <v>723</v>
      </c>
      <c r="D52" s="382">
        <f t="shared" si="0"/>
        <v>74.002190464453946</v>
      </c>
      <c r="E52" s="382">
        <v>439815.4</v>
      </c>
      <c r="F52" s="382">
        <v>325473.02999999997</v>
      </c>
      <c r="G52" s="382">
        <v>325473.02999999997</v>
      </c>
    </row>
    <row r="53" spans="1:7" ht="49.5" customHeight="1">
      <c r="A53" s="381" t="s">
        <v>724</v>
      </c>
      <c r="B53" s="383" t="s">
        <v>725</v>
      </c>
      <c r="C53" s="383" t="s">
        <v>725</v>
      </c>
      <c r="D53" s="382">
        <f t="shared" si="0"/>
        <v>0</v>
      </c>
      <c r="E53" s="382">
        <v>439815.4</v>
      </c>
      <c r="F53" s="382"/>
      <c r="G53" s="382"/>
    </row>
    <row r="54" spans="1:7" ht="41.25" customHeight="1">
      <c r="A54" s="381" t="s">
        <v>726</v>
      </c>
      <c r="B54" s="383" t="s">
        <v>727</v>
      </c>
      <c r="C54" s="383" t="s">
        <v>727</v>
      </c>
      <c r="D54" s="382">
        <f t="shared" si="0"/>
        <v>0</v>
      </c>
      <c r="E54" s="382">
        <v>439815.4</v>
      </c>
      <c r="F54" s="382"/>
      <c r="G54" s="382"/>
    </row>
    <row r="55" spans="1:7" ht="41.25" customHeight="1">
      <c r="A55" s="426" t="s">
        <v>728</v>
      </c>
      <c r="B55" s="427" t="s">
        <v>729</v>
      </c>
      <c r="C55" s="427" t="s">
        <v>729</v>
      </c>
      <c r="D55" s="428">
        <f t="shared" si="0"/>
        <v>0</v>
      </c>
      <c r="E55" s="428">
        <v>439815.4</v>
      </c>
      <c r="F55" s="428"/>
      <c r="G55" s="428"/>
    </row>
    <row r="56" spans="1:7" ht="27">
      <c r="A56" s="381" t="s">
        <v>730</v>
      </c>
      <c r="B56" s="383" t="s">
        <v>731</v>
      </c>
      <c r="C56" s="383" t="s">
        <v>731</v>
      </c>
      <c r="D56" s="382">
        <f t="shared" si="0"/>
        <v>0</v>
      </c>
      <c r="E56" s="382">
        <v>439815.4</v>
      </c>
      <c r="F56" s="382"/>
      <c r="G56" s="382"/>
    </row>
    <row r="57" spans="1:7">
      <c r="A57" s="381" t="s">
        <v>732</v>
      </c>
      <c r="B57" s="383" t="s">
        <v>733</v>
      </c>
      <c r="C57" s="383" t="s">
        <v>733</v>
      </c>
      <c r="D57" s="382">
        <f t="shared" si="0"/>
        <v>1.570088268850977</v>
      </c>
      <c r="E57" s="382">
        <v>439815.4</v>
      </c>
      <c r="F57" s="382">
        <v>6905.4900000000007</v>
      </c>
      <c r="G57" s="382">
        <v>6905.4900000000007</v>
      </c>
    </row>
    <row r="58" spans="1:7" ht="41.25" customHeight="1">
      <c r="A58" s="381" t="s">
        <v>734</v>
      </c>
      <c r="B58" s="383" t="s">
        <v>735</v>
      </c>
      <c r="C58" s="383" t="s">
        <v>735</v>
      </c>
      <c r="D58" s="382">
        <f t="shared" si="0"/>
        <v>0.32480445204965536</v>
      </c>
      <c r="E58" s="382">
        <v>439815.4</v>
      </c>
      <c r="F58" s="382">
        <v>1428.54</v>
      </c>
      <c r="G58" s="382">
        <v>1428.54</v>
      </c>
    </row>
    <row r="59" spans="1:7" ht="69" customHeight="1">
      <c r="A59" s="381" t="s">
        <v>736</v>
      </c>
      <c r="B59" s="383" t="s">
        <v>737</v>
      </c>
      <c r="C59" s="383" t="s">
        <v>737</v>
      </c>
      <c r="D59" s="382">
        <f t="shared" si="0"/>
        <v>0</v>
      </c>
      <c r="E59" s="382">
        <v>439815.4</v>
      </c>
      <c r="F59" s="382"/>
      <c r="G59" s="382"/>
    </row>
    <row r="60" spans="1:7" ht="43.5" customHeight="1">
      <c r="A60" s="381" t="s">
        <v>738</v>
      </c>
      <c r="B60" s="383" t="s">
        <v>739</v>
      </c>
      <c r="C60" s="383" t="s">
        <v>739</v>
      </c>
      <c r="D60" s="382">
        <f t="shared" si="0"/>
        <v>0</v>
      </c>
      <c r="E60" s="382">
        <v>439815.4</v>
      </c>
      <c r="F60" s="382"/>
      <c r="G60" s="382"/>
    </row>
    <row r="61" spans="1:7" ht="54.75" customHeight="1">
      <c r="A61" s="381" t="s">
        <v>740</v>
      </c>
      <c r="B61" s="383" t="s">
        <v>741</v>
      </c>
      <c r="C61" s="383" t="s">
        <v>741</v>
      </c>
      <c r="D61" s="382">
        <f t="shared" si="0"/>
        <v>0</v>
      </c>
      <c r="E61" s="382">
        <v>439815.4</v>
      </c>
      <c r="F61" s="382"/>
      <c r="G61" s="382"/>
    </row>
    <row r="62" spans="1:7" ht="54" customHeight="1">
      <c r="A62" s="381" t="s">
        <v>742</v>
      </c>
      <c r="B62" s="383" t="s">
        <v>743</v>
      </c>
      <c r="C62" s="383" t="s">
        <v>743</v>
      </c>
      <c r="D62" s="382">
        <f t="shared" si="0"/>
        <v>0</v>
      </c>
      <c r="E62" s="382">
        <v>439815.4</v>
      </c>
      <c r="F62" s="382"/>
      <c r="G62" s="382"/>
    </row>
    <row r="63" spans="1:7" ht="39.75" customHeight="1">
      <c r="A63" s="381" t="s">
        <v>744</v>
      </c>
      <c r="B63" s="383" t="s">
        <v>745</v>
      </c>
      <c r="C63" s="383" t="s">
        <v>745</v>
      </c>
      <c r="D63" s="382">
        <f t="shared" si="0"/>
        <v>88.083375434329952</v>
      </c>
      <c r="E63" s="382">
        <v>439815.4</v>
      </c>
      <c r="F63" s="382">
        <v>387404.25</v>
      </c>
      <c r="G63" s="382">
        <v>387404.25</v>
      </c>
    </row>
    <row r="64" spans="1:7" ht="57" customHeight="1">
      <c r="A64" s="381" t="s">
        <v>746</v>
      </c>
      <c r="B64" s="383" t="s">
        <v>747</v>
      </c>
      <c r="C64" s="383" t="s">
        <v>747</v>
      </c>
      <c r="D64" s="382">
        <f t="shared" si="0"/>
        <v>73.9859654755154</v>
      </c>
      <c r="E64" s="382">
        <v>439815.4</v>
      </c>
      <c r="F64" s="382">
        <v>325401.67</v>
      </c>
      <c r="G64" s="382">
        <v>325401.67</v>
      </c>
    </row>
    <row r="65" spans="1:7" ht="84.75" customHeight="1">
      <c r="A65" s="426" t="s">
        <v>748</v>
      </c>
      <c r="B65" s="427" t="s">
        <v>749</v>
      </c>
      <c r="C65" s="427" t="s">
        <v>749</v>
      </c>
      <c r="D65" s="428">
        <f t="shared" si="0"/>
        <v>0</v>
      </c>
      <c r="E65" s="428">
        <v>439815.4</v>
      </c>
      <c r="F65" s="428"/>
      <c r="G65" s="428"/>
    </row>
    <row r="66" spans="1:7" ht="71.25" customHeight="1">
      <c r="A66" s="381" t="s">
        <v>750</v>
      </c>
      <c r="B66" s="383" t="s">
        <v>751</v>
      </c>
      <c r="C66" s="383" t="s">
        <v>751</v>
      </c>
      <c r="D66" s="382">
        <f t="shared" si="0"/>
        <v>0</v>
      </c>
      <c r="E66" s="382">
        <v>439815.4</v>
      </c>
      <c r="F66" s="382"/>
      <c r="G66" s="382"/>
    </row>
    <row r="67" spans="1:7" ht="66.75" customHeight="1">
      <c r="A67" s="381" t="s">
        <v>752</v>
      </c>
      <c r="B67" s="383" t="s">
        <v>753</v>
      </c>
      <c r="C67" s="383" t="s">
        <v>753</v>
      </c>
      <c r="D67" s="382">
        <f t="shared" si="0"/>
        <v>0</v>
      </c>
      <c r="E67" s="382">
        <v>439815.4</v>
      </c>
      <c r="F67" s="382"/>
      <c r="G67" s="382"/>
    </row>
    <row r="68" spans="1:7" ht="29.25" customHeight="1">
      <c r="A68" s="381" t="s">
        <v>754</v>
      </c>
      <c r="B68" s="383" t="s">
        <v>755</v>
      </c>
      <c r="C68" s="383" t="s">
        <v>755</v>
      </c>
      <c r="D68" s="382">
        <f t="shared" si="0"/>
        <v>0</v>
      </c>
      <c r="E68" s="382">
        <v>439815.4</v>
      </c>
      <c r="F68" s="382"/>
      <c r="G68" s="382"/>
    </row>
    <row r="69" spans="1:7" ht="27">
      <c r="A69" s="381" t="s">
        <v>756</v>
      </c>
      <c r="B69" s="383" t="s">
        <v>757</v>
      </c>
      <c r="C69" s="383" t="s">
        <v>757</v>
      </c>
      <c r="D69" s="382">
        <f t="shared" si="0"/>
        <v>88.083375434329952</v>
      </c>
      <c r="E69" s="382">
        <v>439815.4</v>
      </c>
      <c r="F69" s="382">
        <v>387404.25</v>
      </c>
      <c r="G69" s="382">
        <v>387404.25</v>
      </c>
    </row>
    <row r="70" spans="1:7" ht="53.25" customHeight="1">
      <c r="A70" s="381" t="s">
        <v>758</v>
      </c>
      <c r="B70" s="383" t="s">
        <v>759</v>
      </c>
      <c r="C70" s="383" t="s">
        <v>759</v>
      </c>
      <c r="D70" s="382">
        <f t="shared" si="0"/>
        <v>80.308490789544891</v>
      </c>
      <c r="E70" s="382">
        <v>439815.4</v>
      </c>
      <c r="F70" s="382">
        <v>353209.11</v>
      </c>
      <c r="G70" s="382">
        <v>353209.11</v>
      </c>
    </row>
    <row r="71" spans="1:7" ht="79.5" customHeight="1">
      <c r="A71" s="381" t="s">
        <v>760</v>
      </c>
      <c r="B71" s="383" t="s">
        <v>761</v>
      </c>
      <c r="C71" s="383" t="s">
        <v>761</v>
      </c>
      <c r="D71" s="382">
        <f t="shared" si="0"/>
        <v>0</v>
      </c>
      <c r="E71" s="382">
        <v>439815.4</v>
      </c>
      <c r="F71" s="382"/>
      <c r="G71" s="382"/>
    </row>
    <row r="72" spans="1:7" ht="88.5" customHeight="1">
      <c r="A72" s="381" t="s">
        <v>762</v>
      </c>
      <c r="B72" s="383" t="s">
        <v>763</v>
      </c>
      <c r="C72" s="383" t="s">
        <v>763</v>
      </c>
      <c r="D72" s="382">
        <f t="shared" si="0"/>
        <v>88.083375434329952</v>
      </c>
      <c r="E72" s="382">
        <v>439815.4</v>
      </c>
      <c r="F72" s="382">
        <v>387404.25</v>
      </c>
      <c r="G72" s="382">
        <v>387404.25</v>
      </c>
    </row>
    <row r="73" spans="1:7" ht="43.5" customHeight="1">
      <c r="A73" s="381" t="s">
        <v>764</v>
      </c>
      <c r="B73" s="383" t="s">
        <v>765</v>
      </c>
      <c r="C73" s="383" t="s">
        <v>765</v>
      </c>
      <c r="D73" s="382">
        <f t="shared" si="0"/>
        <v>0</v>
      </c>
      <c r="E73" s="382">
        <v>439815.4</v>
      </c>
      <c r="F73" s="382"/>
      <c r="G73" s="382"/>
    </row>
    <row r="74" spans="1:7" ht="63.75" customHeight="1">
      <c r="A74" s="426" t="s">
        <v>766</v>
      </c>
      <c r="B74" s="427" t="s">
        <v>767</v>
      </c>
      <c r="C74" s="427" t="s">
        <v>767</v>
      </c>
      <c r="D74" s="428">
        <f t="shared" si="0"/>
        <v>0</v>
      </c>
      <c r="E74" s="428">
        <v>439815.4</v>
      </c>
      <c r="F74" s="428"/>
      <c r="G74" s="428"/>
    </row>
    <row r="75" spans="1:7" ht="45" customHeight="1">
      <c r="A75" s="381" t="s">
        <v>768</v>
      </c>
      <c r="B75" s="383" t="s">
        <v>769</v>
      </c>
      <c r="C75" s="383" t="s">
        <v>769</v>
      </c>
      <c r="D75" s="382">
        <f t="shared" ref="D75:D120" si="1">IFERROR(G75/E75*100,0)</f>
        <v>53.597870833990804</v>
      </c>
      <c r="E75" s="382">
        <v>439815.4</v>
      </c>
      <c r="F75" s="382">
        <v>235731.69</v>
      </c>
      <c r="G75" s="382">
        <v>235731.69</v>
      </c>
    </row>
    <row r="76" spans="1:7" ht="37.5" customHeight="1">
      <c r="A76" s="381" t="s">
        <v>770</v>
      </c>
      <c r="B76" s="383" t="s">
        <v>771</v>
      </c>
      <c r="C76" s="383" t="s">
        <v>771</v>
      </c>
      <c r="D76" s="382">
        <f t="shared" si="1"/>
        <v>88.332486766038656</v>
      </c>
      <c r="E76" s="382">
        <v>439815.4</v>
      </c>
      <c r="F76" s="382">
        <v>388499.88</v>
      </c>
      <c r="G76" s="382">
        <v>388499.88</v>
      </c>
    </row>
    <row r="77" spans="1:7" ht="53.25" customHeight="1">
      <c r="A77" s="381" t="s">
        <v>772</v>
      </c>
      <c r="B77" s="383" t="s">
        <v>773</v>
      </c>
      <c r="C77" s="383" t="s">
        <v>773</v>
      </c>
      <c r="D77" s="382">
        <f t="shared" si="1"/>
        <v>88.083375434329952</v>
      </c>
      <c r="E77" s="382">
        <v>439815.4</v>
      </c>
      <c r="F77" s="382">
        <v>387404.25</v>
      </c>
      <c r="G77" s="382">
        <v>387404.25</v>
      </c>
    </row>
    <row r="78" spans="1:7" ht="51" customHeight="1">
      <c r="A78" s="381" t="s">
        <v>774</v>
      </c>
      <c r="B78" s="383" t="s">
        <v>775</v>
      </c>
      <c r="C78" s="383" t="s">
        <v>775</v>
      </c>
      <c r="D78" s="382">
        <f t="shared" si="1"/>
        <v>60.371514958321136</v>
      </c>
      <c r="E78" s="382">
        <v>439815.4</v>
      </c>
      <c r="F78" s="382">
        <v>265523.21999999997</v>
      </c>
      <c r="G78" s="382">
        <v>265523.21999999997</v>
      </c>
    </row>
    <row r="79" spans="1:7" ht="27" customHeight="1">
      <c r="A79" s="381" t="s">
        <v>776</v>
      </c>
      <c r="B79" s="383" t="s">
        <v>777</v>
      </c>
      <c r="C79" s="383" t="s">
        <v>777</v>
      </c>
      <c r="D79" s="382">
        <f t="shared" si="1"/>
        <v>0</v>
      </c>
      <c r="E79" s="382">
        <v>439815.4</v>
      </c>
      <c r="F79" s="382"/>
      <c r="G79" s="382"/>
    </row>
    <row r="80" spans="1:7" ht="62.25" customHeight="1">
      <c r="A80" s="381" t="s">
        <v>778</v>
      </c>
      <c r="B80" s="383" t="s">
        <v>779</v>
      </c>
      <c r="C80" s="383" t="s">
        <v>779</v>
      </c>
      <c r="D80" s="382">
        <f t="shared" si="1"/>
        <v>0</v>
      </c>
      <c r="E80" s="382">
        <v>439815.4</v>
      </c>
      <c r="F80" s="382"/>
      <c r="G80" s="382"/>
    </row>
    <row r="81" spans="1:7" ht="34.5" customHeight="1">
      <c r="A81" s="381" t="s">
        <v>780</v>
      </c>
      <c r="B81" s="383" t="s">
        <v>781</v>
      </c>
      <c r="C81" s="383" t="s">
        <v>781</v>
      </c>
      <c r="D81" s="382">
        <f t="shared" si="1"/>
        <v>0</v>
      </c>
      <c r="E81" s="382">
        <v>439815.4</v>
      </c>
      <c r="F81" s="382"/>
      <c r="G81" s="382"/>
    </row>
    <row r="82" spans="1:7" ht="35.25" customHeight="1">
      <c r="A82" s="381" t="s">
        <v>782</v>
      </c>
      <c r="B82" s="383" t="s">
        <v>783</v>
      </c>
      <c r="C82" s="383" t="s">
        <v>783</v>
      </c>
      <c r="D82" s="382">
        <f t="shared" si="1"/>
        <v>0</v>
      </c>
      <c r="E82" s="382">
        <v>439815.4</v>
      </c>
      <c r="F82" s="382"/>
      <c r="G82" s="382"/>
    </row>
    <row r="83" spans="1:7" ht="88.5" customHeight="1">
      <c r="A83" s="381" t="s">
        <v>784</v>
      </c>
      <c r="B83" s="383" t="s">
        <v>785</v>
      </c>
      <c r="C83" s="383" t="s">
        <v>785</v>
      </c>
      <c r="D83" s="382">
        <f t="shared" si="1"/>
        <v>0</v>
      </c>
      <c r="E83" s="382">
        <v>439815.4</v>
      </c>
      <c r="F83" s="382"/>
      <c r="G83" s="382"/>
    </row>
    <row r="84" spans="1:7" ht="49.5" customHeight="1">
      <c r="A84" s="381" t="s">
        <v>786</v>
      </c>
      <c r="B84" s="383" t="s">
        <v>787</v>
      </c>
      <c r="C84" s="383" t="s">
        <v>787</v>
      </c>
      <c r="D84" s="382">
        <f t="shared" si="1"/>
        <v>0</v>
      </c>
      <c r="E84" s="382">
        <v>439815.4</v>
      </c>
      <c r="F84" s="382"/>
      <c r="G84" s="382"/>
    </row>
    <row r="85" spans="1:7" ht="62.25" customHeight="1">
      <c r="A85" s="426" t="s">
        <v>788</v>
      </c>
      <c r="B85" s="427" t="s">
        <v>789</v>
      </c>
      <c r="C85" s="427" t="s">
        <v>789</v>
      </c>
      <c r="D85" s="428">
        <f t="shared" si="1"/>
        <v>0</v>
      </c>
      <c r="E85" s="428">
        <v>439815.4</v>
      </c>
      <c r="F85" s="428"/>
      <c r="G85" s="428"/>
    </row>
    <row r="86" spans="1:7" ht="54.75" customHeight="1">
      <c r="A86" s="381" t="s">
        <v>790</v>
      </c>
      <c r="B86" s="383" t="s">
        <v>791</v>
      </c>
      <c r="C86" s="383" t="s">
        <v>791</v>
      </c>
      <c r="D86" s="382">
        <f t="shared" si="1"/>
        <v>0</v>
      </c>
      <c r="E86" s="382">
        <v>439815.4</v>
      </c>
      <c r="F86" s="382"/>
      <c r="G86" s="382"/>
    </row>
    <row r="87" spans="1:7" ht="57" customHeight="1">
      <c r="A87" s="381" t="s">
        <v>792</v>
      </c>
      <c r="B87" s="383" t="s">
        <v>793</v>
      </c>
      <c r="C87" s="383" t="s">
        <v>793</v>
      </c>
      <c r="D87" s="382">
        <f t="shared" si="1"/>
        <v>0</v>
      </c>
      <c r="E87" s="382">
        <v>439815.4</v>
      </c>
      <c r="F87" s="382"/>
      <c r="G87" s="382"/>
    </row>
    <row r="88" spans="1:7" ht="33.75" customHeight="1">
      <c r="A88" s="381" t="s">
        <v>794</v>
      </c>
      <c r="B88" s="383" t="s">
        <v>795</v>
      </c>
      <c r="C88" s="383" t="s">
        <v>795</v>
      </c>
      <c r="D88" s="382">
        <f t="shared" si="1"/>
        <v>63.413818615719229</v>
      </c>
      <c r="E88" s="382">
        <v>439815.4</v>
      </c>
      <c r="F88" s="382">
        <v>278903.74</v>
      </c>
      <c r="G88" s="382">
        <v>278903.74</v>
      </c>
    </row>
    <row r="89" spans="1:7" ht="36" customHeight="1">
      <c r="A89" s="381" t="s">
        <v>796</v>
      </c>
      <c r="B89" s="383" t="s">
        <v>797</v>
      </c>
      <c r="C89" s="383" t="s">
        <v>797</v>
      </c>
      <c r="D89" s="382">
        <f t="shared" si="1"/>
        <v>0</v>
      </c>
      <c r="E89" s="382">
        <v>439815.4</v>
      </c>
      <c r="F89" s="382"/>
      <c r="G89" s="382"/>
    </row>
    <row r="90" spans="1:7" ht="63" customHeight="1">
      <c r="A90" s="381" t="s">
        <v>798</v>
      </c>
      <c r="B90" s="383" t="s">
        <v>799</v>
      </c>
      <c r="C90" s="383" t="s">
        <v>799</v>
      </c>
      <c r="D90" s="382">
        <f t="shared" si="1"/>
        <v>0</v>
      </c>
      <c r="E90" s="382">
        <v>439815.4</v>
      </c>
      <c r="F90" s="382"/>
      <c r="G90" s="382"/>
    </row>
    <row r="91" spans="1:7" ht="50.25" customHeight="1">
      <c r="A91" s="381" t="s">
        <v>800</v>
      </c>
      <c r="B91" s="383" t="s">
        <v>801</v>
      </c>
      <c r="C91" s="383" t="s">
        <v>801</v>
      </c>
      <c r="D91" s="382">
        <f t="shared" si="1"/>
        <v>0</v>
      </c>
      <c r="E91" s="382">
        <v>439815.4</v>
      </c>
      <c r="F91" s="382"/>
      <c r="G91" s="382"/>
    </row>
    <row r="92" spans="1:7" ht="29.25" customHeight="1">
      <c r="A92" s="381" t="s">
        <v>802</v>
      </c>
      <c r="B92" s="383" t="s">
        <v>803</v>
      </c>
      <c r="C92" s="383" t="s">
        <v>803</v>
      </c>
      <c r="D92" s="382">
        <f t="shared" si="1"/>
        <v>0</v>
      </c>
      <c r="E92" s="382">
        <v>439815.4</v>
      </c>
      <c r="F92" s="382"/>
      <c r="G92" s="382"/>
    </row>
    <row r="93" spans="1:7" ht="81" customHeight="1">
      <c r="A93" s="381" t="s">
        <v>804</v>
      </c>
      <c r="B93" s="383" t="s">
        <v>805</v>
      </c>
      <c r="C93" s="383" t="s">
        <v>805</v>
      </c>
      <c r="D93" s="382">
        <f t="shared" si="1"/>
        <v>0</v>
      </c>
      <c r="E93" s="382">
        <v>439815.4</v>
      </c>
      <c r="F93" s="382"/>
      <c r="G93" s="382"/>
    </row>
    <row r="94" spans="1:7" ht="40.5">
      <c r="A94" s="381" t="s">
        <v>806</v>
      </c>
      <c r="B94" s="383" t="s">
        <v>807</v>
      </c>
      <c r="C94" s="383" t="s">
        <v>807</v>
      </c>
      <c r="D94" s="382">
        <f t="shared" si="1"/>
        <v>93.733850610960857</v>
      </c>
      <c r="E94" s="382">
        <v>439815.4</v>
      </c>
      <c r="F94" s="382">
        <v>412255.91</v>
      </c>
      <c r="G94" s="382">
        <v>412255.91</v>
      </c>
    </row>
    <row r="95" spans="1:7" ht="56.25" customHeight="1">
      <c r="A95" s="381" t="s">
        <v>808</v>
      </c>
      <c r="B95" s="383" t="s">
        <v>809</v>
      </c>
      <c r="C95" s="383" t="s">
        <v>809</v>
      </c>
      <c r="D95" s="382">
        <f t="shared" si="1"/>
        <v>0</v>
      </c>
      <c r="E95" s="382">
        <v>439815.4</v>
      </c>
      <c r="F95" s="382"/>
      <c r="G95" s="382"/>
    </row>
    <row r="96" spans="1:7" ht="43.5" customHeight="1">
      <c r="A96" s="426" t="s">
        <v>810</v>
      </c>
      <c r="B96" s="427" t="s">
        <v>811</v>
      </c>
      <c r="C96" s="427" t="s">
        <v>811</v>
      </c>
      <c r="D96" s="428">
        <f t="shared" si="1"/>
        <v>86.791610753056844</v>
      </c>
      <c r="E96" s="428">
        <v>439815.4</v>
      </c>
      <c r="F96" s="428">
        <v>381722.87</v>
      </c>
      <c r="G96" s="428">
        <v>381722.87</v>
      </c>
    </row>
    <row r="97" spans="1:7" ht="35.25" customHeight="1">
      <c r="A97" s="381" t="s">
        <v>812</v>
      </c>
      <c r="B97" s="383" t="s">
        <v>813</v>
      </c>
      <c r="C97" s="383" t="s">
        <v>813</v>
      </c>
      <c r="D97" s="382">
        <f t="shared" si="1"/>
        <v>89.52198354127664</v>
      </c>
      <c r="E97" s="382">
        <v>439815.4</v>
      </c>
      <c r="F97" s="382">
        <v>393731.47000000003</v>
      </c>
      <c r="G97" s="382">
        <v>393731.47000000003</v>
      </c>
    </row>
    <row r="98" spans="1:7" ht="95.25" customHeight="1">
      <c r="A98" s="381" t="s">
        <v>814</v>
      </c>
      <c r="B98" s="383" t="s">
        <v>815</v>
      </c>
      <c r="C98" s="383" t="s">
        <v>815</v>
      </c>
      <c r="D98" s="382">
        <f t="shared" si="1"/>
        <v>0</v>
      </c>
      <c r="E98" s="382">
        <v>439815.4</v>
      </c>
      <c r="F98" s="382"/>
      <c r="G98" s="382"/>
    </row>
    <row r="99" spans="1:7" ht="60.75" customHeight="1">
      <c r="A99" s="381" t="s">
        <v>816</v>
      </c>
      <c r="B99" s="383" t="s">
        <v>817</v>
      </c>
      <c r="C99" s="383" t="s">
        <v>817</v>
      </c>
      <c r="D99" s="382">
        <f t="shared" si="1"/>
        <v>28.978823842912277</v>
      </c>
      <c r="E99" s="382">
        <v>439815.4</v>
      </c>
      <c r="F99" s="382">
        <v>127453.33</v>
      </c>
      <c r="G99" s="382">
        <v>127453.33</v>
      </c>
    </row>
    <row r="100" spans="1:7" ht="62.25" customHeight="1">
      <c r="A100" s="381" t="s">
        <v>818</v>
      </c>
      <c r="B100" s="383" t="s">
        <v>819</v>
      </c>
      <c r="C100" s="383" t="s">
        <v>819</v>
      </c>
      <c r="D100" s="382">
        <f t="shared" si="1"/>
        <v>0</v>
      </c>
      <c r="E100" s="382">
        <v>439815.4</v>
      </c>
      <c r="F100" s="382"/>
      <c r="G100" s="382"/>
    </row>
    <row r="101" spans="1:7" ht="25.5" customHeight="1">
      <c r="A101" s="381" t="s">
        <v>820</v>
      </c>
      <c r="B101" s="383" t="s">
        <v>821</v>
      </c>
      <c r="C101" s="383" t="s">
        <v>821</v>
      </c>
      <c r="D101" s="382">
        <f t="shared" si="1"/>
        <v>0</v>
      </c>
      <c r="E101" s="382">
        <v>439815.4</v>
      </c>
      <c r="F101" s="382"/>
      <c r="G101" s="382"/>
    </row>
    <row r="102" spans="1:7" ht="57" customHeight="1">
      <c r="A102" s="381" t="s">
        <v>822</v>
      </c>
      <c r="B102" s="383" t="s">
        <v>823</v>
      </c>
      <c r="C102" s="383" t="s">
        <v>823</v>
      </c>
      <c r="D102" s="382">
        <f t="shared" si="1"/>
        <v>0</v>
      </c>
      <c r="E102" s="382">
        <v>439815.4</v>
      </c>
      <c r="F102" s="382"/>
      <c r="G102" s="382"/>
    </row>
    <row r="103" spans="1:7" ht="79.5" customHeight="1">
      <c r="A103" s="381" t="s">
        <v>824</v>
      </c>
      <c r="B103" s="383" t="s">
        <v>825</v>
      </c>
      <c r="C103" s="383" t="s">
        <v>825</v>
      </c>
      <c r="D103" s="382">
        <f t="shared" si="1"/>
        <v>67.384484490538526</v>
      </c>
      <c r="E103" s="382">
        <v>439815.4</v>
      </c>
      <c r="F103" s="382">
        <v>296367.34000000003</v>
      </c>
      <c r="G103" s="382">
        <v>296367.34000000003</v>
      </c>
    </row>
    <row r="104" spans="1:7" ht="49.5" customHeight="1">
      <c r="A104" s="381" t="s">
        <v>826</v>
      </c>
      <c r="B104" s="383" t="s">
        <v>827</v>
      </c>
      <c r="C104" s="383" t="s">
        <v>827</v>
      </c>
      <c r="D104" s="382">
        <f t="shared" si="1"/>
        <v>0</v>
      </c>
      <c r="E104" s="382">
        <v>439815.4</v>
      </c>
      <c r="F104" s="382"/>
      <c r="G104" s="382"/>
    </row>
    <row r="105" spans="1:7" ht="51" customHeight="1">
      <c r="A105" s="426" t="s">
        <v>828</v>
      </c>
      <c r="B105" s="427" t="s">
        <v>829</v>
      </c>
      <c r="C105" s="427" t="s">
        <v>829</v>
      </c>
      <c r="D105" s="428">
        <f t="shared" si="1"/>
        <v>0</v>
      </c>
      <c r="E105" s="428">
        <v>439815.4</v>
      </c>
      <c r="F105" s="428"/>
      <c r="G105" s="428"/>
    </row>
    <row r="106" spans="1:7" ht="72.75" customHeight="1">
      <c r="A106" s="381" t="s">
        <v>830</v>
      </c>
      <c r="B106" s="383" t="s">
        <v>831</v>
      </c>
      <c r="C106" s="383" t="s">
        <v>831</v>
      </c>
      <c r="D106" s="382">
        <f t="shared" si="1"/>
        <v>0</v>
      </c>
      <c r="E106" s="382">
        <v>439815.4</v>
      </c>
      <c r="F106" s="382"/>
      <c r="G106" s="382"/>
    </row>
    <row r="107" spans="1:7" ht="49.5" customHeight="1">
      <c r="A107" s="381" t="s">
        <v>832</v>
      </c>
      <c r="B107" s="383" t="s">
        <v>833</v>
      </c>
      <c r="C107" s="383" t="s">
        <v>833</v>
      </c>
      <c r="D107" s="382">
        <f t="shared" si="1"/>
        <v>0</v>
      </c>
      <c r="E107" s="382">
        <v>439815.4</v>
      </c>
      <c r="F107" s="382"/>
      <c r="G107" s="382"/>
    </row>
    <row r="108" spans="1:7" ht="54" customHeight="1">
      <c r="A108" s="381" t="s">
        <v>834</v>
      </c>
      <c r="B108" s="383" t="s">
        <v>835</v>
      </c>
      <c r="C108" s="383" t="s">
        <v>835</v>
      </c>
      <c r="D108" s="382">
        <f t="shared" si="1"/>
        <v>0</v>
      </c>
      <c r="E108" s="382">
        <v>439815.4</v>
      </c>
      <c r="F108" s="382"/>
      <c r="G108" s="382"/>
    </row>
    <row r="109" spans="1:7" ht="57.75" customHeight="1">
      <c r="A109" s="381" t="s">
        <v>836</v>
      </c>
      <c r="B109" s="383" t="s">
        <v>837</v>
      </c>
      <c r="C109" s="383" t="s">
        <v>837</v>
      </c>
      <c r="D109" s="382">
        <f t="shared" si="1"/>
        <v>70.448365382385418</v>
      </c>
      <c r="E109" s="382">
        <v>439815.4</v>
      </c>
      <c r="F109" s="382">
        <v>309842.76</v>
      </c>
      <c r="G109" s="382">
        <v>309842.76</v>
      </c>
    </row>
    <row r="110" spans="1:7" ht="30" customHeight="1">
      <c r="A110" s="381" t="s">
        <v>838</v>
      </c>
      <c r="B110" s="383" t="s">
        <v>839</v>
      </c>
      <c r="C110" s="383" t="s">
        <v>839</v>
      </c>
      <c r="D110" s="382">
        <f t="shared" si="1"/>
        <v>0</v>
      </c>
      <c r="E110" s="382">
        <v>439815.4</v>
      </c>
      <c r="F110" s="382"/>
      <c r="G110" s="382"/>
    </row>
    <row r="111" spans="1:7" ht="51" customHeight="1">
      <c r="A111" s="381" t="s">
        <v>840</v>
      </c>
      <c r="B111" s="383" t="s">
        <v>841</v>
      </c>
      <c r="C111" s="383" t="s">
        <v>841</v>
      </c>
      <c r="D111" s="382">
        <f t="shared" si="1"/>
        <v>0</v>
      </c>
      <c r="E111" s="382">
        <v>439815.4</v>
      </c>
      <c r="F111" s="382"/>
      <c r="G111" s="382"/>
    </row>
    <row r="112" spans="1:7" ht="49.5" customHeight="1">
      <c r="A112" s="381" t="s">
        <v>842</v>
      </c>
      <c r="B112" s="383" t="s">
        <v>843</v>
      </c>
      <c r="C112" s="383" t="s">
        <v>843</v>
      </c>
      <c r="D112" s="382">
        <f t="shared" si="1"/>
        <v>0</v>
      </c>
      <c r="E112" s="382">
        <v>439815.4</v>
      </c>
      <c r="F112" s="382"/>
      <c r="G112" s="382"/>
    </row>
    <row r="113" spans="1:7" ht="84.75" customHeight="1">
      <c r="A113" s="381" t="s">
        <v>844</v>
      </c>
      <c r="B113" s="383" t="s">
        <v>845</v>
      </c>
      <c r="C113" s="383" t="s">
        <v>845</v>
      </c>
      <c r="D113" s="382">
        <f t="shared" si="1"/>
        <v>0</v>
      </c>
      <c r="E113" s="382">
        <v>439815.4</v>
      </c>
      <c r="F113" s="382"/>
      <c r="G113" s="382"/>
    </row>
    <row r="114" spans="1:7" ht="22.5" customHeight="1">
      <c r="A114" s="381" t="s">
        <v>846</v>
      </c>
      <c r="B114" s="383" t="s">
        <v>847</v>
      </c>
      <c r="C114" s="383" t="s">
        <v>847</v>
      </c>
      <c r="D114" s="382">
        <f t="shared" si="1"/>
        <v>0</v>
      </c>
      <c r="E114" s="382">
        <v>439815.4</v>
      </c>
      <c r="F114" s="382"/>
      <c r="G114" s="382"/>
    </row>
    <row r="115" spans="1:7" ht="44.25" customHeight="1">
      <c r="A115" s="426" t="s">
        <v>848</v>
      </c>
      <c r="B115" s="427" t="s">
        <v>849</v>
      </c>
      <c r="C115" s="427" t="s">
        <v>849</v>
      </c>
      <c r="D115" s="428">
        <f t="shared" si="1"/>
        <v>0</v>
      </c>
      <c r="E115" s="428">
        <v>439815.4</v>
      </c>
      <c r="F115" s="428"/>
      <c r="G115" s="428"/>
    </row>
    <row r="116" spans="1:7" ht="66" customHeight="1">
      <c r="A116" s="381" t="s">
        <v>850</v>
      </c>
      <c r="B116" s="383" t="s">
        <v>851</v>
      </c>
      <c r="C116" s="383" t="s">
        <v>851</v>
      </c>
      <c r="D116" s="382">
        <f t="shared" si="1"/>
        <v>0</v>
      </c>
      <c r="E116" s="382">
        <v>439815.4</v>
      </c>
      <c r="F116" s="382"/>
      <c r="G116" s="382"/>
    </row>
    <row r="117" spans="1:7" ht="22.5" customHeight="1">
      <c r="A117" s="381" t="s">
        <v>852</v>
      </c>
      <c r="B117" s="383" t="s">
        <v>853</v>
      </c>
      <c r="C117" s="383" t="s">
        <v>853</v>
      </c>
      <c r="D117" s="382">
        <f t="shared" si="1"/>
        <v>0</v>
      </c>
      <c r="E117" s="382">
        <v>439815.4</v>
      </c>
      <c r="F117" s="382"/>
      <c r="G117" s="382"/>
    </row>
    <row r="118" spans="1:7" ht="72" customHeight="1">
      <c r="A118" s="381" t="s">
        <v>854</v>
      </c>
      <c r="B118" s="383" t="s">
        <v>855</v>
      </c>
      <c r="C118" s="383" t="s">
        <v>855</v>
      </c>
      <c r="D118" s="382">
        <f t="shared" si="1"/>
        <v>88.083375434329952</v>
      </c>
      <c r="E118" s="382">
        <v>439815.4</v>
      </c>
      <c r="F118" s="382">
        <v>387404.25</v>
      </c>
      <c r="G118" s="382">
        <v>387404.25</v>
      </c>
    </row>
    <row r="119" spans="1:7" ht="45" customHeight="1">
      <c r="A119" s="381" t="s">
        <v>856</v>
      </c>
      <c r="B119" s="383" t="s">
        <v>857</v>
      </c>
      <c r="C119" s="383" t="s">
        <v>857</v>
      </c>
      <c r="D119" s="382">
        <f t="shared" si="1"/>
        <v>88.083375434329952</v>
      </c>
      <c r="E119" s="382">
        <v>439815.4</v>
      </c>
      <c r="F119" s="382">
        <v>387404.25</v>
      </c>
      <c r="G119" s="382">
        <v>387404.25</v>
      </c>
    </row>
    <row r="120" spans="1:7" ht="43.5" customHeight="1">
      <c r="A120" s="381" t="s">
        <v>858</v>
      </c>
      <c r="B120" s="383" t="s">
        <v>859</v>
      </c>
      <c r="C120" s="383" t="s">
        <v>859</v>
      </c>
      <c r="D120" s="382">
        <f t="shared" si="1"/>
        <v>0</v>
      </c>
      <c r="E120" s="382">
        <v>439815</v>
      </c>
      <c r="F120" s="382"/>
      <c r="G120" s="382"/>
    </row>
    <row r="121" spans="1:7">
      <c r="A121" s="380"/>
      <c r="B121" s="380"/>
      <c r="C121" s="380"/>
      <c r="D121" s="384"/>
      <c r="E121" s="384"/>
      <c r="F121" s="384"/>
      <c r="G121" s="382"/>
    </row>
    <row r="122" spans="1:7">
      <c r="A122" s="385" t="s">
        <v>126</v>
      </c>
      <c r="B122" s="380"/>
      <c r="C122" s="380"/>
      <c r="D122" s="384"/>
      <c r="E122" s="384">
        <f>SUM(E10:E121)</f>
        <v>48819508.999999903</v>
      </c>
      <c r="F122" s="384">
        <f>SUM(F10:F121)</f>
        <v>7628243.3999999994</v>
      </c>
      <c r="G122" s="384">
        <f>SUM(G10:G121)</f>
        <v>7628243.3999999994</v>
      </c>
    </row>
    <row r="123" spans="1:7">
      <c r="A123" s="380"/>
      <c r="B123" s="380"/>
      <c r="C123" s="380"/>
      <c r="D123" s="380"/>
      <c r="E123" s="380"/>
      <c r="F123" s="384"/>
      <c r="G123" s="382"/>
    </row>
    <row r="124" spans="1:7">
      <c r="A124" s="386"/>
      <c r="B124" s="386"/>
      <c r="C124" s="386"/>
      <c r="D124" s="386"/>
      <c r="E124" s="386"/>
      <c r="F124" s="387"/>
      <c r="G124" s="387"/>
    </row>
    <row r="125" spans="1:7">
      <c r="A125" s="388"/>
    </row>
    <row r="126" spans="1:7">
      <c r="A126" s="341"/>
    </row>
    <row r="128" spans="1:7">
      <c r="A128" s="342"/>
      <c r="E128" s="389"/>
    </row>
    <row r="129" spans="1:5">
      <c r="A129" s="343"/>
      <c r="E129" s="390"/>
    </row>
  </sheetData>
  <mergeCells count="8">
    <mergeCell ref="A1:G1"/>
    <mergeCell ref="A3:G3"/>
    <mergeCell ref="A4:G4"/>
    <mergeCell ref="A6:A7"/>
    <mergeCell ref="B6:B7"/>
    <mergeCell ref="C6:C7"/>
    <mergeCell ref="D6:D7"/>
    <mergeCell ref="E6:G6"/>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rowBreaks count="6" manualBreakCount="6">
    <brk id="21" max="16383" man="1"/>
    <brk id="35" max="16383" man="1"/>
    <brk id="45" max="16383" man="1"/>
    <brk id="55" max="16383" man="1"/>
    <brk id="65" max="16383" man="1"/>
    <brk id="74" max="16383" man="1"/>
  </rowBreaks>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view="pageLayout" zoomScaleNormal="60" zoomScaleSheetLayoutView="70" workbookViewId="0">
      <selection activeCell="G19" sqref="G19"/>
    </sheetView>
  </sheetViews>
  <sheetFormatPr baseColWidth="10" defaultColWidth="12.5703125" defaultRowHeight="13.5"/>
  <cols>
    <col min="1" max="7" width="4.5703125" style="15" customWidth="1"/>
    <col min="8" max="8" width="51" style="14" customWidth="1"/>
    <col min="9" max="11" width="15.42578125" style="15" customWidth="1"/>
    <col min="12" max="12" width="17" style="15" customWidth="1"/>
    <col min="13" max="13" width="46.140625" style="15" customWidth="1"/>
    <col min="14" max="16384" width="12.5703125" style="15"/>
  </cols>
  <sheetData>
    <row r="1" spans="1:15" s="165" customFormat="1" ht="23.1" customHeight="1">
      <c r="A1" s="676" t="s">
        <v>216</v>
      </c>
      <c r="B1" s="677"/>
      <c r="C1" s="677"/>
      <c r="D1" s="677"/>
      <c r="E1" s="677"/>
      <c r="F1" s="677"/>
      <c r="G1" s="677"/>
      <c r="H1" s="677"/>
      <c r="I1" s="677"/>
      <c r="J1" s="677"/>
      <c r="K1" s="677"/>
      <c r="L1" s="677"/>
      <c r="M1" s="678"/>
    </row>
    <row r="2" spans="1:15" s="165" customFormat="1" ht="23.1" customHeight="1">
      <c r="A2" s="679" t="s">
        <v>213</v>
      </c>
      <c r="B2" s="680"/>
      <c r="C2" s="680"/>
      <c r="D2" s="680"/>
      <c r="E2" s="680"/>
      <c r="F2" s="680"/>
      <c r="G2" s="680"/>
      <c r="H2" s="680"/>
      <c r="I2" s="680"/>
      <c r="J2" s="680"/>
      <c r="K2" s="680"/>
      <c r="L2" s="680"/>
      <c r="M2" s="681"/>
    </row>
    <row r="3" spans="1:15" ht="7.5" customHeight="1">
      <c r="H3" s="16"/>
      <c r="I3" s="17"/>
      <c r="J3" s="17"/>
      <c r="K3" s="17"/>
      <c r="L3" s="17"/>
      <c r="M3" s="17"/>
    </row>
    <row r="4" spans="1:15" ht="20.100000000000001" customHeight="1">
      <c r="A4" s="624" t="str">
        <f>[14]Caratula!A13</f>
        <v>Unidad Responsable del Gasto: 02CD02 DELEGACIÓN AZCAPOTZALCO.</v>
      </c>
      <c r="B4" s="625"/>
      <c r="C4" s="625"/>
      <c r="D4" s="625"/>
      <c r="E4" s="625"/>
      <c r="F4" s="625"/>
      <c r="G4" s="625"/>
      <c r="H4" s="625"/>
      <c r="I4" s="625"/>
      <c r="J4" s="625"/>
      <c r="K4" s="625"/>
      <c r="L4" s="625"/>
      <c r="M4" s="626"/>
    </row>
    <row r="5" spans="1:15" ht="20.100000000000001" customHeight="1">
      <c r="A5" s="625" t="str">
        <f>[14]Caratula!A24</f>
        <v>Período: Enero-Junio 2018.</v>
      </c>
      <c r="B5" s="625"/>
      <c r="C5" s="625"/>
      <c r="D5" s="625"/>
      <c r="E5" s="625"/>
      <c r="F5" s="625"/>
      <c r="G5" s="625"/>
      <c r="H5" s="625"/>
      <c r="I5" s="625"/>
      <c r="J5" s="625"/>
      <c r="K5" s="625"/>
      <c r="L5" s="625"/>
      <c r="M5" s="626"/>
    </row>
    <row r="6" spans="1:15" ht="26.1" customHeight="1">
      <c r="A6" s="682" t="s">
        <v>84</v>
      </c>
      <c r="B6" s="682" t="s">
        <v>44</v>
      </c>
      <c r="C6" s="682" t="s">
        <v>42</v>
      </c>
      <c r="D6" s="682" t="s">
        <v>43</v>
      </c>
      <c r="E6" s="682" t="s">
        <v>12</v>
      </c>
      <c r="F6" s="682" t="s">
        <v>221</v>
      </c>
      <c r="G6" s="682" t="s">
        <v>217</v>
      </c>
      <c r="H6" s="674" t="s">
        <v>219</v>
      </c>
      <c r="I6" s="609" t="s">
        <v>197</v>
      </c>
      <c r="J6" s="610"/>
      <c r="K6" s="684"/>
      <c r="L6" s="603" t="s">
        <v>214</v>
      </c>
      <c r="M6" s="685" t="s">
        <v>215</v>
      </c>
    </row>
    <row r="7" spans="1:15" s="18" customFormat="1" ht="26.1" customHeight="1">
      <c r="A7" s="683"/>
      <c r="B7" s="683"/>
      <c r="C7" s="683"/>
      <c r="D7" s="683"/>
      <c r="E7" s="683"/>
      <c r="F7" s="683"/>
      <c r="G7" s="683"/>
      <c r="H7" s="675"/>
      <c r="I7" s="130" t="s">
        <v>212</v>
      </c>
      <c r="J7" s="131" t="s">
        <v>27</v>
      </c>
      <c r="K7" s="130" t="s">
        <v>21</v>
      </c>
      <c r="L7" s="605"/>
      <c r="M7" s="686"/>
    </row>
    <row r="8" spans="1:15" ht="20.25" customHeight="1">
      <c r="A8" s="163" t="s">
        <v>0</v>
      </c>
      <c r="B8" s="163"/>
      <c r="C8" s="163"/>
      <c r="D8" s="163"/>
      <c r="E8" s="163"/>
      <c r="F8" s="163"/>
      <c r="G8" s="169"/>
      <c r="H8" s="132"/>
      <c r="I8" s="132"/>
      <c r="J8" s="132"/>
      <c r="K8" s="132"/>
      <c r="L8" s="132"/>
      <c r="M8" s="132"/>
    </row>
    <row r="9" spans="1:15" ht="20.25" customHeight="1">
      <c r="A9" s="164"/>
      <c r="B9" s="163" t="s">
        <v>0</v>
      </c>
      <c r="C9" s="164"/>
      <c r="D9" s="164"/>
      <c r="E9" s="164"/>
      <c r="F9" s="164"/>
      <c r="G9" s="164"/>
      <c r="H9" s="77"/>
      <c r="I9" s="78"/>
      <c r="J9" s="78"/>
      <c r="K9" s="78"/>
      <c r="L9" s="78"/>
      <c r="M9" s="78"/>
    </row>
    <row r="10" spans="1:15" ht="20.25" customHeight="1">
      <c r="A10" s="164"/>
      <c r="B10" s="164"/>
      <c r="C10" s="163" t="s">
        <v>0</v>
      </c>
      <c r="D10" s="164"/>
      <c r="E10" s="164"/>
      <c r="F10" s="164"/>
      <c r="G10" s="164"/>
      <c r="H10" s="77"/>
      <c r="I10" s="78"/>
      <c r="J10" s="78"/>
      <c r="K10" s="78"/>
      <c r="L10" s="78"/>
      <c r="M10" s="78"/>
    </row>
    <row r="11" spans="1:15" ht="20.25" customHeight="1">
      <c r="A11" s="164"/>
      <c r="B11" s="164"/>
      <c r="C11" s="164"/>
      <c r="D11" s="163" t="s">
        <v>0</v>
      </c>
      <c r="E11" s="164"/>
      <c r="F11" s="164"/>
      <c r="G11" s="164"/>
      <c r="H11" s="77"/>
      <c r="I11" s="78"/>
      <c r="J11" s="78"/>
      <c r="K11" s="78"/>
      <c r="L11" s="78"/>
      <c r="M11" s="78"/>
    </row>
    <row r="12" spans="1:15" ht="20.25" customHeight="1">
      <c r="A12" s="164"/>
      <c r="B12" s="164"/>
      <c r="C12" s="164"/>
      <c r="D12" s="164"/>
      <c r="E12" s="163" t="s">
        <v>0</v>
      </c>
      <c r="F12" s="164"/>
      <c r="G12" s="164"/>
      <c r="H12" s="77"/>
      <c r="I12" s="78"/>
      <c r="J12" s="78"/>
      <c r="K12" s="78"/>
      <c r="L12" s="78"/>
      <c r="M12" s="78"/>
    </row>
    <row r="13" spans="1:15" ht="20.25" customHeight="1">
      <c r="A13" s="164"/>
      <c r="B13" s="164"/>
      <c r="C13" s="164"/>
      <c r="D13" s="164"/>
      <c r="E13" s="164"/>
      <c r="F13" s="163" t="s">
        <v>0</v>
      </c>
      <c r="G13" s="169"/>
      <c r="H13" s="391"/>
      <c r="I13" s="391"/>
      <c r="J13" s="391"/>
      <c r="K13" s="391"/>
      <c r="L13" s="391"/>
      <c r="M13" s="391"/>
    </row>
    <row r="14" spans="1:15" ht="20.25" customHeight="1">
      <c r="A14" s="164"/>
      <c r="B14" s="164"/>
      <c r="C14" s="164"/>
      <c r="D14" s="164"/>
      <c r="E14" s="164"/>
      <c r="F14" s="164"/>
      <c r="G14" s="163" t="s">
        <v>0</v>
      </c>
      <c r="H14" s="132" t="s">
        <v>1</v>
      </c>
      <c r="I14" s="132" t="s">
        <v>2</v>
      </c>
      <c r="J14" s="132" t="s">
        <v>6</v>
      </c>
      <c r="K14" s="132" t="s">
        <v>3</v>
      </c>
      <c r="L14" s="132" t="s">
        <v>4</v>
      </c>
      <c r="M14" s="132" t="s">
        <v>5</v>
      </c>
      <c r="O14" s="392"/>
    </row>
    <row r="15" spans="1:15" ht="20.25" customHeight="1">
      <c r="A15" s="164"/>
      <c r="B15" s="164"/>
      <c r="C15" s="164"/>
      <c r="D15" s="164"/>
      <c r="E15" s="164"/>
      <c r="F15" s="164"/>
      <c r="G15" s="164"/>
      <c r="H15" s="77"/>
      <c r="I15" s="78"/>
      <c r="J15" s="78"/>
      <c r="K15" s="78"/>
      <c r="L15" s="78"/>
      <c r="M15" s="78"/>
    </row>
    <row r="16" spans="1:15" ht="20.25" customHeight="1">
      <c r="A16" s="164"/>
      <c r="B16" s="164"/>
      <c r="C16" s="164"/>
      <c r="D16" s="164"/>
      <c r="E16" s="164"/>
      <c r="F16" s="164"/>
      <c r="G16" s="164"/>
      <c r="H16" s="77"/>
      <c r="I16" s="78"/>
      <c r="J16" s="78"/>
      <c r="K16" s="78"/>
      <c r="L16" s="78"/>
      <c r="M16" s="78"/>
    </row>
    <row r="17" spans="1:16" ht="20.25" customHeight="1">
      <c r="A17" s="164"/>
      <c r="B17" s="164"/>
      <c r="C17" s="164"/>
      <c r="D17" s="164"/>
      <c r="E17" s="164"/>
      <c r="F17" s="164"/>
      <c r="G17" s="164"/>
      <c r="H17" s="77"/>
      <c r="I17" s="78"/>
      <c r="J17" s="78"/>
      <c r="K17" s="78"/>
      <c r="L17" s="78"/>
      <c r="M17" s="78"/>
    </row>
    <row r="18" spans="1:16" ht="20.25" customHeight="1">
      <c r="A18" s="164"/>
      <c r="B18" s="164"/>
      <c r="C18" s="164"/>
      <c r="D18" s="164"/>
      <c r="E18" s="164"/>
      <c r="F18" s="164"/>
      <c r="G18" s="164"/>
      <c r="H18" s="77"/>
      <c r="I18" s="78"/>
      <c r="J18" s="78"/>
      <c r="K18" s="78"/>
      <c r="L18" s="78"/>
      <c r="M18" s="78"/>
    </row>
    <row r="19" spans="1:16" ht="20.25" customHeight="1">
      <c r="A19" s="164"/>
      <c r="B19" s="164"/>
      <c r="C19" s="164"/>
      <c r="D19" s="164"/>
      <c r="E19" s="164"/>
      <c r="F19" s="164"/>
      <c r="G19" s="164"/>
      <c r="H19" s="77"/>
      <c r="I19" s="78"/>
      <c r="J19" s="78"/>
      <c r="K19" s="78"/>
      <c r="L19" s="78"/>
      <c r="M19" s="78"/>
    </row>
    <row r="20" spans="1:16" ht="20.25" customHeight="1">
      <c r="A20" s="164"/>
      <c r="B20" s="164"/>
      <c r="C20" s="164"/>
      <c r="D20" s="164"/>
      <c r="E20" s="164"/>
      <c r="F20" s="164"/>
      <c r="G20" s="164"/>
      <c r="H20" s="77"/>
      <c r="I20" s="78"/>
      <c r="J20" s="78"/>
      <c r="K20" s="78"/>
      <c r="L20" s="78"/>
      <c r="M20" s="78"/>
    </row>
    <row r="21" spans="1:16" ht="20.25" customHeight="1">
      <c r="A21" s="164"/>
      <c r="B21" s="164"/>
      <c r="C21" s="164"/>
      <c r="D21" s="164"/>
      <c r="E21" s="164"/>
      <c r="F21" s="164"/>
      <c r="G21" s="164"/>
      <c r="H21" s="77"/>
      <c r="I21" s="78"/>
      <c r="J21" s="78"/>
      <c r="K21" s="78"/>
      <c r="L21" s="78"/>
      <c r="M21" s="78"/>
    </row>
    <row r="22" spans="1:16" ht="20.25" customHeight="1">
      <c r="A22" s="164"/>
      <c r="B22" s="164"/>
      <c r="C22" s="164"/>
      <c r="D22" s="164"/>
      <c r="E22" s="164"/>
      <c r="F22" s="164"/>
      <c r="G22" s="164"/>
      <c r="H22" s="77"/>
      <c r="I22" s="78"/>
      <c r="J22" s="78"/>
      <c r="K22" s="78"/>
      <c r="L22" s="78"/>
      <c r="M22" s="78"/>
    </row>
    <row r="23" spans="1:16" ht="20.25" customHeight="1">
      <c r="A23" s="164"/>
      <c r="B23" s="164"/>
      <c r="C23" s="164"/>
      <c r="D23" s="164"/>
      <c r="E23" s="164"/>
      <c r="F23" s="164"/>
      <c r="G23" s="164"/>
      <c r="H23" s="77"/>
      <c r="I23" s="78"/>
      <c r="J23" s="78"/>
      <c r="K23" s="78"/>
      <c r="L23" s="78"/>
      <c r="M23" s="78"/>
      <c r="P23" s="165"/>
    </row>
    <row r="24" spans="1:16" ht="20.25" customHeight="1">
      <c r="A24" s="164"/>
      <c r="B24" s="164"/>
      <c r="C24" s="164"/>
      <c r="D24" s="164"/>
      <c r="E24" s="164"/>
      <c r="F24" s="164"/>
      <c r="G24" s="164"/>
      <c r="H24" s="77"/>
      <c r="I24" s="78"/>
      <c r="J24" s="78"/>
      <c r="K24" s="78"/>
      <c r="L24" s="78"/>
      <c r="M24" s="78"/>
      <c r="P24" s="165"/>
    </row>
    <row r="25" spans="1:16" ht="20.25" customHeight="1">
      <c r="A25" s="164"/>
      <c r="B25" s="164"/>
      <c r="C25" s="164"/>
      <c r="D25" s="164"/>
      <c r="E25" s="164"/>
      <c r="F25" s="164"/>
      <c r="G25" s="164"/>
      <c r="H25" s="77"/>
      <c r="I25" s="78"/>
      <c r="J25" s="78"/>
      <c r="K25" s="78"/>
      <c r="L25" s="78"/>
      <c r="M25" s="78"/>
    </row>
    <row r="26" spans="1:16" ht="20.25" customHeight="1">
      <c r="A26" s="164"/>
      <c r="B26" s="164"/>
      <c r="C26" s="164"/>
      <c r="D26" s="164"/>
      <c r="E26" s="164"/>
      <c r="F26" s="164"/>
      <c r="G26" s="164"/>
      <c r="H26" s="77"/>
      <c r="I26" s="78"/>
      <c r="J26" s="78"/>
      <c r="K26" s="78"/>
      <c r="L26" s="78"/>
      <c r="M26" s="78"/>
    </row>
    <row r="27" spans="1:16" ht="20.25" customHeight="1">
      <c r="A27" s="164"/>
      <c r="B27" s="164"/>
      <c r="C27" s="164"/>
      <c r="D27" s="164"/>
      <c r="E27" s="164"/>
      <c r="F27" s="164"/>
      <c r="G27" s="164"/>
      <c r="H27" s="77"/>
      <c r="I27" s="78"/>
      <c r="J27" s="78"/>
      <c r="K27" s="78"/>
      <c r="L27" s="78"/>
      <c r="M27" s="78"/>
    </row>
    <row r="28" spans="1:16" ht="20.25" customHeight="1">
      <c r="A28" s="164"/>
      <c r="B28" s="164"/>
      <c r="C28" s="164"/>
      <c r="D28" s="164"/>
      <c r="E28" s="164"/>
      <c r="F28" s="164"/>
      <c r="G28" s="164"/>
      <c r="H28" s="77"/>
      <c r="I28" s="78"/>
      <c r="J28" s="78"/>
      <c r="K28" s="78"/>
      <c r="L28" s="78"/>
      <c r="M28" s="78"/>
    </row>
    <row r="29" spans="1:16" ht="20.25" customHeight="1">
      <c r="A29" s="164"/>
      <c r="B29" s="164"/>
      <c r="C29" s="164"/>
      <c r="D29" s="164"/>
      <c r="E29" s="164"/>
      <c r="F29" s="164"/>
      <c r="G29" s="164"/>
      <c r="H29" s="77"/>
      <c r="I29" s="78"/>
      <c r="J29" s="78"/>
      <c r="K29" s="78"/>
      <c r="L29" s="78"/>
      <c r="M29" s="78"/>
    </row>
    <row r="30" spans="1:16" ht="20.25" customHeight="1">
      <c r="A30" s="164"/>
      <c r="B30" s="164"/>
      <c r="C30" s="164"/>
      <c r="D30" s="164"/>
      <c r="E30" s="164"/>
      <c r="F30" s="164"/>
      <c r="G30" s="164"/>
      <c r="H30" s="77"/>
      <c r="I30" s="78"/>
      <c r="J30" s="78"/>
      <c r="K30" s="78"/>
      <c r="L30" s="78"/>
      <c r="M30" s="78"/>
    </row>
    <row r="31" spans="1:16" ht="20.25" customHeight="1">
      <c r="A31" s="164"/>
      <c r="B31" s="164"/>
      <c r="C31" s="164"/>
      <c r="D31" s="164"/>
      <c r="E31" s="164"/>
      <c r="F31" s="164"/>
      <c r="G31" s="164"/>
      <c r="H31" s="79" t="s">
        <v>126</v>
      </c>
      <c r="I31" s="78"/>
      <c r="J31" s="78"/>
      <c r="K31" s="78"/>
      <c r="L31" s="78"/>
      <c r="M31" s="78"/>
    </row>
    <row r="32" spans="1:16" ht="20.25" customHeight="1">
      <c r="A32" s="164"/>
      <c r="B32" s="164"/>
      <c r="C32" s="164"/>
      <c r="D32" s="164"/>
      <c r="E32" s="164"/>
      <c r="F32" s="164"/>
      <c r="G32" s="164"/>
      <c r="H32" s="77"/>
      <c r="I32" s="78"/>
      <c r="J32" s="78"/>
      <c r="K32" s="78"/>
      <c r="L32" s="78"/>
      <c r="M32" s="78"/>
    </row>
    <row r="33" spans="1:13">
      <c r="A33" s="166"/>
      <c r="B33" s="166"/>
      <c r="C33" s="166"/>
      <c r="D33" s="166"/>
      <c r="E33" s="166"/>
      <c r="F33" s="166"/>
      <c r="G33" s="166"/>
      <c r="H33" s="167"/>
      <c r="I33" s="168"/>
      <c r="J33" s="168"/>
      <c r="K33" s="168"/>
      <c r="L33" s="168"/>
      <c r="M33" s="134"/>
    </row>
    <row r="34" spans="1:13">
      <c r="H34" s="133"/>
      <c r="I34" s="134"/>
      <c r="J34" s="134"/>
      <c r="K34" s="134"/>
      <c r="L34" s="134"/>
      <c r="M34" s="134"/>
    </row>
  </sheetData>
  <mergeCells count="15">
    <mergeCell ref="A1:M1"/>
    <mergeCell ref="A2:M2"/>
    <mergeCell ref="A4:M4"/>
    <mergeCell ref="A5:M5"/>
    <mergeCell ref="A6:A7"/>
    <mergeCell ref="B6:B7"/>
    <mergeCell ref="C6:C7"/>
    <mergeCell ref="D6:D7"/>
    <mergeCell ref="E6:E7"/>
    <mergeCell ref="F6:F7"/>
    <mergeCell ref="G6:G7"/>
    <mergeCell ref="H6:H7"/>
    <mergeCell ref="I6:K6"/>
    <mergeCell ref="L6:L7"/>
    <mergeCell ref="M6:M7"/>
  </mergeCells>
  <conditionalFormatting sqref="A4">
    <cfRule type="cellIs" dxfId="5" priority="2" stopIfTrue="1" operator="equal">
      <formula>"VAYA A LA HOJA INICIO Y SELECIONE LA UNIDAD RESPONSABLE CORRESPONDIENTE A ESTE INFORME"</formula>
    </cfRule>
  </conditionalFormatting>
  <conditionalFormatting sqref="A5">
    <cfRule type="cellIs" dxfId="4" priority="1" stopIfTrue="1" operator="equal">
      <formula>"VAYA A LA HOJA INICIO Y SELECIONE EL PERIODO CORRESPONDIENTE A ESTE INFORME"</formula>
    </cfRule>
  </conditionalFormatting>
  <dataValidations count="1">
    <dataValidation allowBlank="1" sqref="A4"/>
  </dataValidation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view="pageLayout" zoomScaleNormal="70" zoomScaleSheetLayoutView="70" workbookViewId="0">
      <selection activeCell="G19" sqref="G19"/>
    </sheetView>
  </sheetViews>
  <sheetFormatPr baseColWidth="10" defaultColWidth="12.5703125" defaultRowHeight="13.5"/>
  <cols>
    <col min="1" max="7" width="4.5703125" style="15" customWidth="1"/>
    <col min="8" max="8" width="51" style="14" customWidth="1"/>
    <col min="9" max="11" width="15.42578125" style="15" customWidth="1"/>
    <col min="12" max="12" width="17" style="15" customWidth="1"/>
    <col min="13" max="13" width="46.140625" style="15" customWidth="1"/>
    <col min="14" max="16384" width="12.5703125" style="15"/>
  </cols>
  <sheetData>
    <row r="1" spans="1:15" ht="15.6" customHeight="1">
      <c r="A1" s="676" t="s">
        <v>218</v>
      </c>
      <c r="B1" s="677"/>
      <c r="C1" s="677"/>
      <c r="D1" s="677"/>
      <c r="E1" s="677"/>
      <c r="F1" s="677"/>
      <c r="G1" s="677"/>
      <c r="H1" s="677"/>
      <c r="I1" s="677"/>
      <c r="J1" s="677"/>
      <c r="K1" s="677"/>
      <c r="L1" s="677"/>
      <c r="M1" s="678"/>
    </row>
    <row r="2" spans="1:15" ht="15.6" customHeight="1">
      <c r="A2" s="679"/>
      <c r="B2" s="680"/>
      <c r="C2" s="680"/>
      <c r="D2" s="680"/>
      <c r="E2" s="680"/>
      <c r="F2" s="680"/>
      <c r="G2" s="680"/>
      <c r="H2" s="680"/>
      <c r="I2" s="680"/>
      <c r="J2" s="680"/>
      <c r="K2" s="680"/>
      <c r="L2" s="680"/>
      <c r="M2" s="681"/>
    </row>
    <row r="3" spans="1:15" ht="7.5" customHeight="1">
      <c r="H3" s="16"/>
      <c r="I3" s="17"/>
      <c r="J3" s="17"/>
      <c r="K3" s="17"/>
      <c r="L3" s="17"/>
      <c r="M3" s="17"/>
    </row>
    <row r="4" spans="1:15" ht="20.100000000000001" customHeight="1">
      <c r="A4" s="624" t="str">
        <f>[14]Caratula!A13</f>
        <v>Unidad Responsable del Gasto: 02CD02 DELEGACIÓN AZCAPOTZALCO.</v>
      </c>
      <c r="B4" s="625"/>
      <c r="C4" s="625"/>
      <c r="D4" s="625"/>
      <c r="E4" s="625"/>
      <c r="F4" s="625"/>
      <c r="G4" s="625"/>
      <c r="H4" s="625"/>
      <c r="I4" s="625"/>
      <c r="J4" s="625"/>
      <c r="K4" s="625"/>
      <c r="L4" s="625"/>
      <c r="M4" s="626"/>
    </row>
    <row r="5" spans="1:15" ht="20.100000000000001" customHeight="1">
      <c r="A5" s="625" t="str">
        <f>[14]Caratula!A24</f>
        <v>Período: Enero-Junio 2018.</v>
      </c>
      <c r="B5" s="625"/>
      <c r="C5" s="625"/>
      <c r="D5" s="625"/>
      <c r="E5" s="625"/>
      <c r="F5" s="625"/>
      <c r="G5" s="625"/>
      <c r="H5" s="625"/>
      <c r="I5" s="625"/>
      <c r="J5" s="625"/>
      <c r="K5" s="625"/>
      <c r="L5" s="625"/>
      <c r="M5" s="626"/>
    </row>
    <row r="6" spans="1:15" ht="26.1" customHeight="1">
      <c r="A6" s="682" t="s">
        <v>84</v>
      </c>
      <c r="B6" s="682" t="s">
        <v>44</v>
      </c>
      <c r="C6" s="682" t="s">
        <v>42</v>
      </c>
      <c r="D6" s="682" t="s">
        <v>43</v>
      </c>
      <c r="E6" s="682" t="s">
        <v>12</v>
      </c>
      <c r="F6" s="682" t="s">
        <v>221</v>
      </c>
      <c r="G6" s="682" t="s">
        <v>217</v>
      </c>
      <c r="H6" s="674" t="s">
        <v>220</v>
      </c>
      <c r="I6" s="609" t="s">
        <v>197</v>
      </c>
      <c r="J6" s="610"/>
      <c r="K6" s="684"/>
      <c r="L6" s="603" t="s">
        <v>214</v>
      </c>
      <c r="M6" s="685" t="s">
        <v>215</v>
      </c>
    </row>
    <row r="7" spans="1:15" s="18" customFormat="1" ht="26.1" customHeight="1">
      <c r="A7" s="683"/>
      <c r="B7" s="683"/>
      <c r="C7" s="683"/>
      <c r="D7" s="683"/>
      <c r="E7" s="683"/>
      <c r="F7" s="683"/>
      <c r="G7" s="683"/>
      <c r="H7" s="675"/>
      <c r="I7" s="130" t="s">
        <v>212</v>
      </c>
      <c r="J7" s="131" t="s">
        <v>27</v>
      </c>
      <c r="K7" s="131" t="s">
        <v>21</v>
      </c>
      <c r="L7" s="605"/>
      <c r="M7" s="686"/>
    </row>
    <row r="8" spans="1:15" ht="20.25" customHeight="1">
      <c r="A8" s="163" t="s">
        <v>0</v>
      </c>
      <c r="B8" s="163"/>
      <c r="C8" s="163"/>
      <c r="D8" s="163"/>
      <c r="E8" s="163"/>
      <c r="F8" s="163"/>
      <c r="G8" s="169"/>
      <c r="H8" s="132"/>
      <c r="I8" s="132"/>
      <c r="J8" s="132"/>
      <c r="K8" s="132"/>
      <c r="L8" s="132"/>
      <c r="M8" s="132"/>
    </row>
    <row r="9" spans="1:15" ht="20.25" customHeight="1">
      <c r="A9" s="164"/>
      <c r="B9" s="163" t="s">
        <v>0</v>
      </c>
      <c r="C9" s="164"/>
      <c r="D9" s="164"/>
      <c r="E9" s="164"/>
      <c r="F9" s="164"/>
      <c r="G9" s="164"/>
      <c r="H9" s="77"/>
      <c r="I9" s="78"/>
      <c r="J9" s="78"/>
      <c r="K9" s="78"/>
      <c r="L9" s="78"/>
      <c r="M9" s="78"/>
    </row>
    <row r="10" spans="1:15" ht="20.25" customHeight="1">
      <c r="A10" s="164"/>
      <c r="B10" s="164"/>
      <c r="C10" s="163" t="s">
        <v>0</v>
      </c>
      <c r="D10" s="164"/>
      <c r="E10" s="164"/>
      <c r="F10" s="164"/>
      <c r="G10" s="164"/>
      <c r="H10" s="77"/>
      <c r="I10" s="78"/>
      <c r="J10" s="78"/>
      <c r="K10" s="78"/>
      <c r="L10" s="78"/>
      <c r="M10" s="78"/>
    </row>
    <row r="11" spans="1:15" ht="20.25" customHeight="1">
      <c r="A11" s="164"/>
      <c r="B11" s="164"/>
      <c r="C11" s="164"/>
      <c r="D11" s="163" t="s">
        <v>0</v>
      </c>
      <c r="E11" s="164"/>
      <c r="F11" s="164"/>
      <c r="G11" s="164"/>
      <c r="H11" s="77"/>
      <c r="I11" s="78"/>
      <c r="J11" s="78"/>
      <c r="K11" s="78"/>
      <c r="L11" s="78"/>
      <c r="M11" s="78"/>
    </row>
    <row r="12" spans="1:15" ht="20.25" customHeight="1">
      <c r="A12" s="164"/>
      <c r="B12" s="164"/>
      <c r="C12" s="164"/>
      <c r="D12" s="164"/>
      <c r="E12" s="163" t="s">
        <v>0</v>
      </c>
      <c r="F12" s="164"/>
      <c r="G12" s="164"/>
      <c r="H12" s="77"/>
      <c r="I12" s="78"/>
      <c r="J12" s="78"/>
      <c r="K12" s="78"/>
      <c r="L12" s="78"/>
      <c r="M12" s="78"/>
    </row>
    <row r="13" spans="1:15" ht="20.25" customHeight="1">
      <c r="A13" s="164"/>
      <c r="B13" s="164"/>
      <c r="C13" s="164"/>
      <c r="D13" s="164"/>
      <c r="E13" s="164"/>
      <c r="F13" s="163" t="s">
        <v>0</v>
      </c>
      <c r="G13" s="163"/>
      <c r="H13" s="391"/>
      <c r="I13" s="391"/>
      <c r="J13" s="391"/>
      <c r="K13" s="391"/>
      <c r="L13" s="391"/>
      <c r="M13" s="391"/>
    </row>
    <row r="14" spans="1:15" ht="20.25" customHeight="1">
      <c r="A14" s="164"/>
      <c r="B14" s="164"/>
      <c r="C14" s="164"/>
      <c r="D14" s="164"/>
      <c r="E14" s="164"/>
      <c r="F14" s="164"/>
      <c r="G14" s="163" t="s">
        <v>0</v>
      </c>
      <c r="H14" s="132" t="s">
        <v>1</v>
      </c>
      <c r="I14" s="132" t="s">
        <v>2</v>
      </c>
      <c r="J14" s="132" t="s">
        <v>6</v>
      </c>
      <c r="K14" s="132" t="s">
        <v>3</v>
      </c>
      <c r="L14" s="132" t="s">
        <v>4</v>
      </c>
      <c r="M14" s="132" t="s">
        <v>5</v>
      </c>
      <c r="O14" s="392"/>
    </row>
    <row r="15" spans="1:15" ht="20.25" customHeight="1">
      <c r="A15" s="164"/>
      <c r="B15" s="164"/>
      <c r="C15" s="164"/>
      <c r="D15" s="164"/>
      <c r="E15" s="164"/>
      <c r="F15" s="164"/>
      <c r="G15" s="164"/>
      <c r="H15" s="77"/>
      <c r="I15" s="78"/>
      <c r="J15" s="78"/>
      <c r="K15" s="78"/>
      <c r="L15" s="78"/>
      <c r="M15" s="78"/>
    </row>
    <row r="16" spans="1:15" ht="20.25" customHeight="1">
      <c r="A16" s="164"/>
      <c r="B16" s="164"/>
      <c r="C16" s="164"/>
      <c r="D16" s="164"/>
      <c r="E16" s="164"/>
      <c r="F16" s="164"/>
      <c r="G16" s="164"/>
      <c r="H16" s="77"/>
      <c r="I16" s="78"/>
      <c r="J16" s="78"/>
      <c r="K16" s="78"/>
      <c r="L16" s="78"/>
      <c r="M16" s="78"/>
    </row>
    <row r="17" spans="1:16" ht="20.25" customHeight="1">
      <c r="A17" s="164"/>
      <c r="B17" s="164"/>
      <c r="C17" s="164"/>
      <c r="D17" s="164"/>
      <c r="E17" s="164"/>
      <c r="F17" s="164"/>
      <c r="G17" s="164"/>
      <c r="H17" s="77"/>
      <c r="I17" s="78"/>
      <c r="J17" s="78"/>
      <c r="K17" s="78"/>
      <c r="L17" s="78"/>
      <c r="M17" s="78"/>
      <c r="P17" s="165"/>
    </row>
    <row r="18" spans="1:16" ht="20.25" customHeight="1">
      <c r="A18" s="164"/>
      <c r="B18" s="164"/>
      <c r="C18" s="164"/>
      <c r="D18" s="164"/>
      <c r="E18" s="164"/>
      <c r="F18" s="164"/>
      <c r="G18" s="164"/>
      <c r="H18" s="77"/>
      <c r="I18" s="78"/>
      <c r="J18" s="78"/>
      <c r="K18" s="78"/>
      <c r="L18" s="78"/>
      <c r="M18" s="78"/>
    </row>
    <row r="19" spans="1:16" ht="20.25" customHeight="1">
      <c r="A19" s="164"/>
      <c r="B19" s="164"/>
      <c r="C19" s="164"/>
      <c r="D19" s="164"/>
      <c r="E19" s="164"/>
      <c r="F19" s="164"/>
      <c r="G19" s="164"/>
      <c r="H19" s="77"/>
      <c r="I19" s="78"/>
      <c r="J19" s="78"/>
      <c r="K19" s="78"/>
      <c r="L19" s="78"/>
      <c r="M19" s="78"/>
    </row>
    <row r="20" spans="1:16" ht="20.25" customHeight="1">
      <c r="A20" s="164"/>
      <c r="B20" s="164"/>
      <c r="C20" s="164"/>
      <c r="D20" s="164"/>
      <c r="E20" s="164"/>
      <c r="F20" s="164"/>
      <c r="G20" s="164"/>
      <c r="H20" s="77"/>
      <c r="I20" s="78"/>
      <c r="J20" s="78"/>
      <c r="K20" s="78"/>
      <c r="L20" s="78"/>
      <c r="M20" s="78"/>
    </row>
    <row r="21" spans="1:16" ht="20.25" customHeight="1">
      <c r="A21" s="164"/>
      <c r="B21" s="164"/>
      <c r="C21" s="164"/>
      <c r="D21" s="164"/>
      <c r="E21" s="164"/>
      <c r="F21" s="164"/>
      <c r="G21" s="164"/>
      <c r="H21" s="77"/>
      <c r="I21" s="78"/>
      <c r="J21" s="78"/>
      <c r="K21" s="78"/>
      <c r="L21" s="78"/>
      <c r="M21" s="78"/>
    </row>
    <row r="22" spans="1:16" ht="20.25" customHeight="1">
      <c r="A22" s="164"/>
      <c r="B22" s="164"/>
      <c r="C22" s="164"/>
      <c r="D22" s="164"/>
      <c r="E22" s="164"/>
      <c r="F22" s="164"/>
      <c r="G22" s="164"/>
      <c r="H22" s="77"/>
      <c r="I22" s="78"/>
      <c r="J22" s="78"/>
      <c r="K22" s="78"/>
      <c r="L22" s="78"/>
      <c r="M22" s="78"/>
    </row>
    <row r="23" spans="1:16" ht="20.25" customHeight="1">
      <c r="A23" s="164"/>
      <c r="B23" s="164"/>
      <c r="C23" s="164"/>
      <c r="D23" s="164"/>
      <c r="E23" s="164"/>
      <c r="F23" s="164"/>
      <c r="G23" s="164"/>
      <c r="H23" s="77"/>
      <c r="I23" s="78"/>
      <c r="J23" s="78"/>
      <c r="K23" s="78"/>
      <c r="L23" s="78"/>
      <c r="M23" s="78"/>
    </row>
    <row r="24" spans="1:16" ht="20.25" customHeight="1">
      <c r="A24" s="164"/>
      <c r="B24" s="164"/>
      <c r="C24" s="164"/>
      <c r="D24" s="164"/>
      <c r="E24" s="164"/>
      <c r="F24" s="164"/>
      <c r="G24" s="164"/>
      <c r="H24" s="77"/>
      <c r="I24" s="78"/>
      <c r="J24" s="78"/>
      <c r="K24" s="78"/>
      <c r="L24" s="78"/>
      <c r="M24" s="78"/>
    </row>
    <row r="25" spans="1:16" ht="20.25" customHeight="1">
      <c r="A25" s="164"/>
      <c r="B25" s="164"/>
      <c r="C25" s="164"/>
      <c r="D25" s="164"/>
      <c r="E25" s="164"/>
      <c r="F25" s="164"/>
      <c r="G25" s="164"/>
      <c r="H25" s="77"/>
      <c r="I25" s="78"/>
      <c r="J25" s="78"/>
      <c r="K25" s="78"/>
      <c r="L25" s="78"/>
      <c r="M25" s="78"/>
    </row>
    <row r="26" spans="1:16" ht="20.25" customHeight="1">
      <c r="A26" s="164"/>
      <c r="B26" s="164"/>
      <c r="C26" s="164"/>
      <c r="D26" s="164"/>
      <c r="E26" s="164"/>
      <c r="F26" s="164"/>
      <c r="G26" s="164"/>
      <c r="H26" s="77"/>
      <c r="I26" s="78"/>
      <c r="J26" s="78"/>
      <c r="K26" s="78"/>
      <c r="L26" s="78"/>
      <c r="M26" s="78"/>
    </row>
    <row r="27" spans="1:16" ht="20.25" customHeight="1">
      <c r="A27" s="164"/>
      <c r="B27" s="164"/>
      <c r="C27" s="164"/>
      <c r="D27" s="164"/>
      <c r="E27" s="164"/>
      <c r="F27" s="164"/>
      <c r="G27" s="164"/>
      <c r="H27" s="77"/>
      <c r="I27" s="78"/>
      <c r="J27" s="78"/>
      <c r="K27" s="78"/>
      <c r="L27" s="78"/>
      <c r="M27" s="78"/>
    </row>
    <row r="28" spans="1:16" ht="20.25" customHeight="1">
      <c r="A28" s="164"/>
      <c r="B28" s="164"/>
      <c r="C28" s="164"/>
      <c r="D28" s="164"/>
      <c r="E28" s="164"/>
      <c r="F28" s="164"/>
      <c r="G28" s="164"/>
      <c r="H28" s="77"/>
      <c r="I28" s="78"/>
      <c r="J28" s="78"/>
      <c r="K28" s="78"/>
      <c r="L28" s="78"/>
      <c r="M28" s="78"/>
    </row>
    <row r="29" spans="1:16" ht="20.25" customHeight="1">
      <c r="A29" s="164"/>
      <c r="B29" s="164"/>
      <c r="C29" s="164"/>
      <c r="D29" s="164"/>
      <c r="E29" s="164"/>
      <c r="F29" s="164"/>
      <c r="G29" s="164"/>
      <c r="H29" s="77"/>
      <c r="I29" s="78"/>
      <c r="J29" s="78"/>
      <c r="K29" s="78"/>
      <c r="L29" s="78"/>
      <c r="M29" s="78"/>
    </row>
    <row r="30" spans="1:16" ht="20.25" customHeight="1">
      <c r="A30" s="164"/>
      <c r="B30" s="164"/>
      <c r="C30" s="164"/>
      <c r="D30" s="164"/>
      <c r="E30" s="164"/>
      <c r="F30" s="164"/>
      <c r="G30" s="164"/>
      <c r="H30" s="77"/>
      <c r="I30" s="78"/>
      <c r="J30" s="78"/>
      <c r="K30" s="78"/>
      <c r="L30" s="78"/>
      <c r="M30" s="78"/>
    </row>
    <row r="31" spans="1:16" ht="20.25" customHeight="1">
      <c r="A31" s="164"/>
      <c r="B31" s="164"/>
      <c r="C31" s="164"/>
      <c r="D31" s="164"/>
      <c r="E31" s="164"/>
      <c r="F31" s="164"/>
      <c r="G31" s="164"/>
      <c r="H31" s="79" t="s">
        <v>126</v>
      </c>
      <c r="I31" s="78"/>
      <c r="J31" s="78"/>
      <c r="K31" s="78"/>
      <c r="L31" s="78"/>
      <c r="M31" s="78"/>
    </row>
    <row r="32" spans="1:16" ht="20.25" customHeight="1">
      <c r="A32" s="164"/>
      <c r="B32" s="164"/>
      <c r="C32" s="164"/>
      <c r="D32" s="164"/>
      <c r="E32" s="164"/>
      <c r="F32" s="164"/>
      <c r="G32" s="164"/>
      <c r="H32" s="77"/>
      <c r="I32" s="78"/>
      <c r="J32" s="78"/>
      <c r="K32" s="78"/>
      <c r="L32" s="78"/>
      <c r="M32" s="78"/>
    </row>
    <row r="33" spans="1:13">
      <c r="A33" s="166"/>
      <c r="B33" s="166"/>
      <c r="C33" s="166"/>
      <c r="D33" s="166"/>
      <c r="E33" s="166"/>
      <c r="F33" s="166"/>
      <c r="G33" s="166"/>
      <c r="H33" s="167"/>
      <c r="I33" s="168"/>
      <c r="J33" s="168"/>
      <c r="K33" s="168"/>
      <c r="L33" s="168"/>
      <c r="M33" s="134"/>
    </row>
    <row r="34" spans="1:13">
      <c r="H34" s="133"/>
      <c r="I34" s="134"/>
      <c r="J34" s="134"/>
      <c r="K34" s="134"/>
      <c r="L34" s="134"/>
      <c r="M34" s="134"/>
    </row>
  </sheetData>
  <mergeCells count="14">
    <mergeCell ref="H6:H7"/>
    <mergeCell ref="I6:K6"/>
    <mergeCell ref="L6:L7"/>
    <mergeCell ref="M6:M7"/>
    <mergeCell ref="A1:M2"/>
    <mergeCell ref="A4:M4"/>
    <mergeCell ref="A5:M5"/>
    <mergeCell ref="A6:A7"/>
    <mergeCell ref="B6:B7"/>
    <mergeCell ref="C6:C7"/>
    <mergeCell ref="D6:D7"/>
    <mergeCell ref="E6:E7"/>
    <mergeCell ref="F6:F7"/>
    <mergeCell ref="G6:G7"/>
  </mergeCells>
  <conditionalFormatting sqref="A4">
    <cfRule type="cellIs" dxfId="3" priority="2" stopIfTrue="1" operator="equal">
      <formula>"VAYA A LA HOJA INICIO Y SELECIONE LA UNIDAD RESPONSABLE CORRESPONDIENTE A ESTE INFORME"</formula>
    </cfRule>
  </conditionalFormatting>
  <conditionalFormatting sqref="A5">
    <cfRule type="cellIs" dxfId="2" priority="1" stopIfTrue="1" operator="equal">
      <formula>"VAYA A LA HOJA INICIO Y SELECIONE EL PERIODO CORRESPONDIENTE A ESTE INFORME"</formula>
    </cfRule>
  </conditionalFormatting>
  <dataValidations count="1">
    <dataValidation allowBlank="1" sqref="A4"/>
  </dataValidation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Layout" zoomScaleNormal="100" zoomScaleSheetLayoutView="110" workbookViewId="0">
      <selection activeCell="G19" sqref="G19"/>
    </sheetView>
  </sheetViews>
  <sheetFormatPr baseColWidth="10" defaultColWidth="11.42578125" defaultRowHeight="13.5"/>
  <cols>
    <col min="1" max="1" width="15.5703125" style="135" customWidth="1"/>
    <col min="2" max="2" width="48.85546875" style="135" customWidth="1"/>
    <col min="3" max="3" width="2.85546875" style="135" customWidth="1"/>
    <col min="4" max="8" width="17.85546875" style="135" customWidth="1"/>
    <col min="9" max="9" width="16.5703125" style="135" customWidth="1"/>
    <col min="10" max="10" width="15.140625" style="135" customWidth="1"/>
    <col min="11" max="16384" width="11.42578125" style="135"/>
  </cols>
  <sheetData>
    <row r="1" spans="1:10">
      <c r="A1" s="341"/>
    </row>
    <row r="2" spans="1:10">
      <c r="A2" s="342"/>
      <c r="B2" s="688" t="s">
        <v>136</v>
      </c>
      <c r="C2" s="689"/>
      <c r="D2" s="689"/>
      <c r="E2" s="689"/>
      <c r="F2" s="689"/>
      <c r="G2" s="689"/>
      <c r="H2" s="689"/>
      <c r="I2" s="690"/>
    </row>
    <row r="3" spans="1:10">
      <c r="A3" s="343"/>
      <c r="B3" s="691" t="str">
        <f>[14]Caratula!A13</f>
        <v>Unidad Responsable del Gasto: 02CD02 DELEGACIÓN AZCAPOTZALCO.</v>
      </c>
      <c r="C3" s="692"/>
      <c r="D3" s="692"/>
      <c r="E3" s="692"/>
      <c r="F3" s="692"/>
      <c r="G3" s="692"/>
      <c r="H3" s="692"/>
      <c r="I3" s="693"/>
    </row>
    <row r="4" spans="1:10">
      <c r="B4" s="691" t="s">
        <v>142</v>
      </c>
      <c r="C4" s="692"/>
      <c r="D4" s="692"/>
      <c r="E4" s="692"/>
      <c r="F4" s="692"/>
      <c r="G4" s="692"/>
      <c r="H4" s="692"/>
      <c r="I4" s="693"/>
    </row>
    <row r="5" spans="1:10">
      <c r="B5" s="691" t="s">
        <v>210</v>
      </c>
      <c r="C5" s="692"/>
      <c r="D5" s="692"/>
      <c r="E5" s="692"/>
      <c r="F5" s="692"/>
      <c r="G5" s="692"/>
      <c r="H5" s="692"/>
      <c r="I5" s="693"/>
    </row>
    <row r="6" spans="1:10">
      <c r="B6" s="691" t="s">
        <v>137</v>
      </c>
      <c r="C6" s="692"/>
      <c r="D6" s="692"/>
      <c r="E6" s="692"/>
      <c r="F6" s="692"/>
      <c r="G6" s="692"/>
      <c r="H6" s="692"/>
      <c r="I6" s="693"/>
    </row>
    <row r="7" spans="1:10">
      <c r="B7" s="116"/>
      <c r="C7" s="115"/>
      <c r="D7" s="115"/>
      <c r="E7" s="115"/>
      <c r="F7" s="115"/>
      <c r="G7" s="115"/>
      <c r="H7" s="115"/>
      <c r="I7" s="117"/>
    </row>
    <row r="8" spans="1:10">
      <c r="B8" s="691" t="s">
        <v>138</v>
      </c>
      <c r="C8" s="111"/>
      <c r="D8" s="687" t="s">
        <v>139</v>
      </c>
      <c r="E8" s="687"/>
      <c r="F8" s="687"/>
      <c r="G8" s="687"/>
      <c r="H8" s="687"/>
      <c r="I8" s="694" t="s">
        <v>140</v>
      </c>
    </row>
    <row r="9" spans="1:10">
      <c r="B9" s="691"/>
      <c r="C9" s="112"/>
      <c r="D9" s="692" t="s">
        <v>90</v>
      </c>
      <c r="E9" s="695" t="s">
        <v>143</v>
      </c>
      <c r="F9" s="687" t="s">
        <v>27</v>
      </c>
      <c r="G9" s="687" t="s">
        <v>135</v>
      </c>
      <c r="H9" s="687" t="s">
        <v>141</v>
      </c>
      <c r="I9" s="694"/>
    </row>
    <row r="10" spans="1:10">
      <c r="B10" s="691"/>
      <c r="C10" s="113"/>
      <c r="D10" s="692"/>
      <c r="E10" s="695"/>
      <c r="F10" s="687"/>
      <c r="G10" s="687"/>
      <c r="H10" s="687"/>
      <c r="I10" s="694"/>
    </row>
    <row r="11" spans="1:10">
      <c r="B11" s="118"/>
      <c r="C11" s="107"/>
      <c r="D11" s="109" t="s">
        <v>0</v>
      </c>
      <c r="E11" s="109" t="s">
        <v>1</v>
      </c>
      <c r="F11" s="109" t="s">
        <v>2</v>
      </c>
      <c r="G11" s="109" t="s">
        <v>6</v>
      </c>
      <c r="H11" s="109" t="s">
        <v>3</v>
      </c>
      <c r="I11" s="119" t="s">
        <v>4</v>
      </c>
    </row>
    <row r="12" spans="1:10">
      <c r="B12" s="120" t="s">
        <v>148</v>
      </c>
      <c r="C12" s="110"/>
      <c r="D12" s="393">
        <f>D13+D14+D15+D18+D19+D22</f>
        <v>1007000514</v>
      </c>
      <c r="E12" s="394">
        <f>F12-D12</f>
        <v>5520750.0299999714</v>
      </c>
      <c r="F12" s="393">
        <f>F13+F14+F15+F18+F19+F22</f>
        <v>1012521264.03</v>
      </c>
      <c r="G12" s="393">
        <f>G13+G14+G15+G18+G19+G22</f>
        <v>439343698.64999992</v>
      </c>
      <c r="H12" s="393">
        <f>H13+H14+H15+H18+H19+H22</f>
        <v>439343698.64999992</v>
      </c>
      <c r="I12" s="395">
        <f>F12-G12</f>
        <v>573177565.38000011</v>
      </c>
      <c r="J12" s="396">
        <f>+D12-'[15]Formato 6d'!$D$12</f>
        <v>0</v>
      </c>
    </row>
    <row r="13" spans="1:10">
      <c r="B13" s="397" t="s">
        <v>144</v>
      </c>
      <c r="C13" s="108"/>
      <c r="D13" s="398">
        <v>999734412</v>
      </c>
      <c r="E13" s="399">
        <f>F13-D13</f>
        <v>1020750.0299999714</v>
      </c>
      <c r="F13" s="398">
        <v>1000755162.03</v>
      </c>
      <c r="G13" s="398">
        <v>438883499.02999991</v>
      </c>
      <c r="H13" s="398">
        <v>438883499.02999991</v>
      </c>
      <c r="I13" s="400">
        <f>F13-G13</f>
        <v>561871663</v>
      </c>
    </row>
    <row r="14" spans="1:10">
      <c r="B14" s="397" t="s">
        <v>145</v>
      </c>
      <c r="C14" s="108"/>
      <c r="D14" s="401">
        <v>0</v>
      </c>
      <c r="E14" s="402">
        <f t="shared" ref="E14:E22" si="0">F14-D14</f>
        <v>0</v>
      </c>
      <c r="F14" s="401">
        <v>0</v>
      </c>
      <c r="G14" s="401">
        <v>0</v>
      </c>
      <c r="H14" s="401">
        <v>0</v>
      </c>
      <c r="I14" s="400">
        <f t="shared" ref="I14:I34" si="1">F14-G14</f>
        <v>0</v>
      </c>
    </row>
    <row r="15" spans="1:10">
      <c r="B15" s="397" t="s">
        <v>151</v>
      </c>
      <c r="C15" s="108"/>
      <c r="D15" s="401">
        <f>D16+D17</f>
        <v>0</v>
      </c>
      <c r="E15" s="402">
        <f>F15-D15</f>
        <v>0</v>
      </c>
      <c r="F15" s="401">
        <f>F16+F17</f>
        <v>0</v>
      </c>
      <c r="G15" s="401">
        <f>G16+G17</f>
        <v>0</v>
      </c>
      <c r="H15" s="401">
        <f>H16+H17</f>
        <v>0</v>
      </c>
      <c r="I15" s="400">
        <f>F15-G15</f>
        <v>0</v>
      </c>
    </row>
    <row r="16" spans="1:10">
      <c r="B16" s="121" t="s">
        <v>152</v>
      </c>
      <c r="C16" s="108"/>
      <c r="D16" s="401">
        <v>0</v>
      </c>
      <c r="E16" s="402">
        <f t="shared" si="0"/>
        <v>0</v>
      </c>
      <c r="F16" s="401">
        <v>0</v>
      </c>
      <c r="G16" s="401">
        <v>0</v>
      </c>
      <c r="H16" s="401">
        <v>0</v>
      </c>
      <c r="I16" s="400">
        <f>F16-G16</f>
        <v>0</v>
      </c>
    </row>
    <row r="17" spans="2:9">
      <c r="B17" s="121" t="s">
        <v>153</v>
      </c>
      <c r="C17" s="108"/>
      <c r="D17" s="401">
        <v>0</v>
      </c>
      <c r="E17" s="402">
        <f t="shared" si="0"/>
        <v>0</v>
      </c>
      <c r="F17" s="401">
        <v>0</v>
      </c>
      <c r="G17" s="401">
        <v>0</v>
      </c>
      <c r="H17" s="401">
        <v>0</v>
      </c>
      <c r="I17" s="400">
        <f>F17-G17</f>
        <v>0</v>
      </c>
    </row>
    <row r="18" spans="2:9">
      <c r="B18" s="397" t="s">
        <v>146</v>
      </c>
      <c r="C18" s="108"/>
      <c r="D18" s="401">
        <v>0</v>
      </c>
      <c r="E18" s="402">
        <f t="shared" si="0"/>
        <v>0</v>
      </c>
      <c r="F18" s="401">
        <v>0</v>
      </c>
      <c r="G18" s="401">
        <v>0</v>
      </c>
      <c r="H18" s="401">
        <v>0</v>
      </c>
      <c r="I18" s="400">
        <f t="shared" si="1"/>
        <v>0</v>
      </c>
    </row>
    <row r="19" spans="2:9" ht="22.5">
      <c r="B19" s="403" t="s">
        <v>154</v>
      </c>
      <c r="C19" s="108"/>
      <c r="D19" s="401">
        <f>D20+D21</f>
        <v>0</v>
      </c>
      <c r="E19" s="402">
        <f>F19-D19</f>
        <v>0</v>
      </c>
      <c r="F19" s="401">
        <f>F20+F21</f>
        <v>0</v>
      </c>
      <c r="G19" s="401">
        <f>G20+G21</f>
        <v>0</v>
      </c>
      <c r="H19" s="401">
        <f>H20+H21</f>
        <v>0</v>
      </c>
      <c r="I19" s="400">
        <f t="shared" si="1"/>
        <v>0</v>
      </c>
    </row>
    <row r="20" spans="2:9">
      <c r="B20" s="121" t="s">
        <v>155</v>
      </c>
      <c r="C20" s="108"/>
      <c r="D20" s="401">
        <v>0</v>
      </c>
      <c r="E20" s="402">
        <f t="shared" si="0"/>
        <v>0</v>
      </c>
      <c r="F20" s="401">
        <v>0</v>
      </c>
      <c r="G20" s="401">
        <v>0</v>
      </c>
      <c r="H20" s="401">
        <v>0</v>
      </c>
      <c r="I20" s="400">
        <f t="shared" si="1"/>
        <v>0</v>
      </c>
    </row>
    <row r="21" spans="2:9">
      <c r="B21" s="121" t="s">
        <v>156</v>
      </c>
      <c r="C21" s="108"/>
      <c r="D21" s="401">
        <v>0</v>
      </c>
      <c r="E21" s="402">
        <f t="shared" si="0"/>
        <v>0</v>
      </c>
      <c r="F21" s="401">
        <v>0</v>
      </c>
      <c r="G21" s="401">
        <v>0</v>
      </c>
      <c r="H21" s="401">
        <v>0</v>
      </c>
      <c r="I21" s="400">
        <f t="shared" si="1"/>
        <v>0</v>
      </c>
    </row>
    <row r="22" spans="2:9">
      <c r="B22" s="397" t="s">
        <v>147</v>
      </c>
      <c r="C22" s="108"/>
      <c r="D22" s="401">
        <v>7266102</v>
      </c>
      <c r="E22" s="402">
        <f t="shared" si="0"/>
        <v>4500000</v>
      </c>
      <c r="F22" s="401">
        <v>11766102</v>
      </c>
      <c r="G22" s="401">
        <v>460199.62</v>
      </c>
      <c r="H22" s="401">
        <v>460199.62</v>
      </c>
      <c r="I22" s="400">
        <f t="shared" si="1"/>
        <v>11305902.380000001</v>
      </c>
    </row>
    <row r="23" spans="2:9">
      <c r="B23" s="397"/>
      <c r="C23" s="108"/>
      <c r="D23" s="401"/>
      <c r="E23" s="404"/>
      <c r="F23" s="401"/>
      <c r="G23" s="401"/>
      <c r="H23" s="401"/>
      <c r="I23" s="395"/>
    </row>
    <row r="24" spans="2:9">
      <c r="B24" s="120" t="s">
        <v>149</v>
      </c>
      <c r="C24" s="110"/>
      <c r="D24" s="405">
        <f>D25+D26+D27+D30+D31+D34</f>
        <v>0</v>
      </c>
      <c r="E24" s="404"/>
      <c r="F24" s="405">
        <f>F25+F26+F27+F30+F31+F34</f>
        <v>0</v>
      </c>
      <c r="G24" s="405">
        <f>G25+G26+G27+G30+G31+G34</f>
        <v>0</v>
      </c>
      <c r="H24" s="405">
        <f>H25+H26+H27+H30+H31+H34</f>
        <v>0</v>
      </c>
      <c r="I24" s="395">
        <f t="shared" si="1"/>
        <v>0</v>
      </c>
    </row>
    <row r="25" spans="2:9">
      <c r="B25" s="397" t="s">
        <v>144</v>
      </c>
      <c r="C25" s="108"/>
      <c r="D25" s="401"/>
      <c r="E25" s="404"/>
      <c r="F25" s="401"/>
      <c r="G25" s="401"/>
      <c r="H25" s="401"/>
      <c r="I25" s="400">
        <f t="shared" si="1"/>
        <v>0</v>
      </c>
    </row>
    <row r="26" spans="2:9">
      <c r="B26" s="397" t="s">
        <v>145</v>
      </c>
      <c r="C26" s="108"/>
      <c r="D26" s="401">
        <v>0</v>
      </c>
      <c r="E26" s="404">
        <f t="shared" ref="E26:E34" si="2">F26-D26</f>
        <v>0</v>
      </c>
      <c r="F26" s="401"/>
      <c r="G26" s="401"/>
      <c r="H26" s="401"/>
      <c r="I26" s="400">
        <f>F26-G26</f>
        <v>0</v>
      </c>
    </row>
    <row r="27" spans="2:9">
      <c r="B27" s="397" t="s">
        <v>151</v>
      </c>
      <c r="C27" s="108"/>
      <c r="D27" s="401">
        <f>D28+D29</f>
        <v>0</v>
      </c>
      <c r="E27" s="402">
        <f t="shared" si="2"/>
        <v>0</v>
      </c>
      <c r="F27" s="401">
        <f>F28+F29</f>
        <v>0</v>
      </c>
      <c r="G27" s="401">
        <f>G28+G29</f>
        <v>0</v>
      </c>
      <c r="H27" s="401">
        <f>H28+H29</f>
        <v>0</v>
      </c>
      <c r="I27" s="400">
        <f t="shared" si="1"/>
        <v>0</v>
      </c>
    </row>
    <row r="28" spans="2:9">
      <c r="B28" s="121" t="s">
        <v>152</v>
      </c>
      <c r="C28" s="108"/>
      <c r="D28" s="401">
        <v>0</v>
      </c>
      <c r="E28" s="402">
        <f t="shared" si="2"/>
        <v>0</v>
      </c>
      <c r="F28" s="401">
        <v>0</v>
      </c>
      <c r="G28" s="401">
        <v>0</v>
      </c>
      <c r="H28" s="401">
        <v>0</v>
      </c>
      <c r="I28" s="400">
        <f t="shared" si="1"/>
        <v>0</v>
      </c>
    </row>
    <row r="29" spans="2:9">
      <c r="B29" s="121" t="s">
        <v>153</v>
      </c>
      <c r="C29" s="108"/>
      <c r="D29" s="401">
        <v>0</v>
      </c>
      <c r="E29" s="402">
        <f t="shared" si="2"/>
        <v>0</v>
      </c>
      <c r="F29" s="401">
        <v>0</v>
      </c>
      <c r="G29" s="401">
        <v>0</v>
      </c>
      <c r="H29" s="401">
        <v>0</v>
      </c>
      <c r="I29" s="400">
        <f>F29-G29</f>
        <v>0</v>
      </c>
    </row>
    <row r="30" spans="2:9">
      <c r="B30" s="397" t="s">
        <v>146</v>
      </c>
      <c r="C30" s="108"/>
      <c r="D30" s="401">
        <v>0</v>
      </c>
      <c r="E30" s="402">
        <f t="shared" si="2"/>
        <v>0</v>
      </c>
      <c r="F30" s="401">
        <v>0</v>
      </c>
      <c r="G30" s="401">
        <v>0</v>
      </c>
      <c r="H30" s="401">
        <v>0</v>
      </c>
      <c r="I30" s="400">
        <f t="shared" si="1"/>
        <v>0</v>
      </c>
    </row>
    <row r="31" spans="2:9" ht="22.5">
      <c r="B31" s="403" t="s">
        <v>154</v>
      </c>
      <c r="C31" s="108"/>
      <c r="D31" s="401">
        <f>D32+D33</f>
        <v>0</v>
      </c>
      <c r="E31" s="402">
        <f t="shared" si="2"/>
        <v>0</v>
      </c>
      <c r="F31" s="401">
        <f>F32+F33</f>
        <v>0</v>
      </c>
      <c r="G31" s="401">
        <f>G32+G33</f>
        <v>0</v>
      </c>
      <c r="H31" s="401">
        <f>H32+H33</f>
        <v>0</v>
      </c>
      <c r="I31" s="400">
        <f t="shared" si="1"/>
        <v>0</v>
      </c>
    </row>
    <row r="32" spans="2:9">
      <c r="B32" s="121" t="s">
        <v>155</v>
      </c>
      <c r="C32" s="108"/>
      <c r="D32" s="401">
        <v>0</v>
      </c>
      <c r="E32" s="402">
        <f t="shared" si="2"/>
        <v>0</v>
      </c>
      <c r="F32" s="401">
        <v>0</v>
      </c>
      <c r="G32" s="401">
        <v>0</v>
      </c>
      <c r="H32" s="401">
        <v>0</v>
      </c>
      <c r="I32" s="400">
        <f t="shared" si="1"/>
        <v>0</v>
      </c>
    </row>
    <row r="33" spans="2:9">
      <c r="B33" s="121" t="s">
        <v>156</v>
      </c>
      <c r="C33" s="108"/>
      <c r="D33" s="401">
        <v>0</v>
      </c>
      <c r="E33" s="402">
        <f t="shared" si="2"/>
        <v>0</v>
      </c>
      <c r="F33" s="401">
        <v>0</v>
      </c>
      <c r="G33" s="401">
        <v>0</v>
      </c>
      <c r="H33" s="401">
        <v>0</v>
      </c>
      <c r="I33" s="400">
        <f t="shared" si="1"/>
        <v>0</v>
      </c>
    </row>
    <row r="34" spans="2:9">
      <c r="B34" s="397" t="s">
        <v>147</v>
      </c>
      <c r="C34" s="108"/>
      <c r="D34" s="401">
        <v>0</v>
      </c>
      <c r="E34" s="402">
        <f t="shared" si="2"/>
        <v>0</v>
      </c>
      <c r="F34" s="401">
        <v>0</v>
      </c>
      <c r="G34" s="401">
        <v>0</v>
      </c>
      <c r="H34" s="401">
        <v>0</v>
      </c>
      <c r="I34" s="400">
        <f t="shared" si="1"/>
        <v>0</v>
      </c>
    </row>
    <row r="35" spans="2:9">
      <c r="B35" s="397"/>
      <c r="C35" s="406"/>
      <c r="D35" s="401"/>
      <c r="E35" s="404"/>
      <c r="F35" s="401"/>
      <c r="G35" s="401"/>
      <c r="H35" s="401"/>
      <c r="I35" s="395"/>
    </row>
    <row r="36" spans="2:9">
      <c r="B36" s="120" t="s">
        <v>150</v>
      </c>
      <c r="C36" s="114"/>
      <c r="D36" s="393">
        <f>D12+D24</f>
        <v>1007000514</v>
      </c>
      <c r="E36" s="404">
        <f>F36-D36</f>
        <v>5520750.0299999714</v>
      </c>
      <c r="F36" s="393">
        <f>F12+F24</f>
        <v>1012521264.03</v>
      </c>
      <c r="G36" s="393">
        <f>G12+G24</f>
        <v>439343698.64999992</v>
      </c>
      <c r="H36" s="393">
        <f>H12+H24</f>
        <v>439343698.64999992</v>
      </c>
      <c r="I36" s="395">
        <f>F36-G36</f>
        <v>573177565.38000011</v>
      </c>
    </row>
    <row r="37" spans="2:9">
      <c r="B37" s="122"/>
      <c r="C37" s="123"/>
      <c r="D37" s="407"/>
      <c r="E37" s="407"/>
      <c r="F37" s="407"/>
      <c r="G37" s="407"/>
      <c r="H37" s="407"/>
      <c r="I37" s="408"/>
    </row>
  </sheetData>
  <mergeCells count="13">
    <mergeCell ref="F9:F10"/>
    <mergeCell ref="G9:G10"/>
    <mergeCell ref="H9:H10"/>
    <mergeCell ref="B2:I2"/>
    <mergeCell ref="B3:I3"/>
    <mergeCell ref="B4:I4"/>
    <mergeCell ref="B5:I5"/>
    <mergeCell ref="B6:I6"/>
    <mergeCell ref="B8:B10"/>
    <mergeCell ref="D8:H8"/>
    <mergeCell ref="I8:I10"/>
    <mergeCell ref="D9:D10"/>
    <mergeCell ref="E9:E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view="pageLayout" zoomScaleNormal="100" zoomScaleSheetLayoutView="100" workbookViewId="0">
      <selection activeCell="G19" sqref="G19"/>
    </sheetView>
  </sheetViews>
  <sheetFormatPr baseColWidth="10" defaultColWidth="11.42578125" defaultRowHeight="13.5"/>
  <cols>
    <col min="1" max="1" width="18.42578125" style="1" customWidth="1"/>
    <col min="2" max="5" width="16.85546875" style="1" customWidth="1"/>
    <col min="6" max="7" width="15" style="1" customWidth="1"/>
    <col min="8" max="8" width="6.5703125" style="1" customWidth="1"/>
    <col min="9" max="9" width="68.85546875" style="1" customWidth="1"/>
    <col min="10" max="16384" width="11.42578125" style="1"/>
  </cols>
  <sheetData>
    <row r="1" spans="1:10" ht="35.1" customHeight="1">
      <c r="A1" s="493" t="s">
        <v>82</v>
      </c>
      <c r="B1" s="494"/>
      <c r="C1" s="494"/>
      <c r="D1" s="494"/>
      <c r="E1" s="494"/>
      <c r="F1" s="494"/>
      <c r="G1" s="494"/>
      <c r="H1" s="494"/>
      <c r="I1" s="495"/>
    </row>
    <row r="2" spans="1:10" ht="6.75" customHeight="1"/>
    <row r="3" spans="1:10" ht="17.25" customHeight="1">
      <c r="A3" s="496" t="str">
        <f>Caratula!A13</f>
        <v>Unidad Responsable del Gasto: 02CD02 DELEGACIÓN AZCAPOTZALCO.</v>
      </c>
      <c r="B3" s="497"/>
      <c r="C3" s="497"/>
      <c r="D3" s="497"/>
      <c r="E3" s="497"/>
      <c r="F3" s="497"/>
      <c r="G3" s="497"/>
      <c r="H3" s="497"/>
      <c r="I3" s="498"/>
    </row>
    <row r="4" spans="1:10" ht="17.25" customHeight="1">
      <c r="A4" s="496" t="str">
        <f>Caratula!A24</f>
        <v>Período: Enero-Junio 2018.</v>
      </c>
      <c r="B4" s="497"/>
      <c r="C4" s="497"/>
      <c r="D4" s="497"/>
      <c r="E4" s="497"/>
      <c r="F4" s="497"/>
      <c r="G4" s="497"/>
      <c r="H4" s="497"/>
      <c r="I4" s="498"/>
    </row>
    <row r="5" spans="1:10" ht="25.5" customHeight="1">
      <c r="A5" s="491" t="s">
        <v>35</v>
      </c>
      <c r="B5" s="499" t="s">
        <v>94</v>
      </c>
      <c r="C5" s="501"/>
      <c r="D5" s="501"/>
      <c r="E5" s="500"/>
      <c r="F5" s="499" t="s">
        <v>87</v>
      </c>
      <c r="G5" s="500"/>
      <c r="H5" s="502" t="s">
        <v>183</v>
      </c>
      <c r="I5" s="503"/>
      <c r="J5" s="2"/>
    </row>
    <row r="6" spans="1:10" ht="25.5" customHeight="1">
      <c r="A6" s="492"/>
      <c r="B6" s="81" t="s">
        <v>182</v>
      </c>
      <c r="C6" s="82" t="s">
        <v>45</v>
      </c>
      <c r="D6" s="82" t="s">
        <v>46</v>
      </c>
      <c r="E6" s="82" t="s">
        <v>99</v>
      </c>
      <c r="F6" s="82" t="s">
        <v>100</v>
      </c>
      <c r="G6" s="82" t="s">
        <v>181</v>
      </c>
      <c r="H6" s="504" t="s">
        <v>180</v>
      </c>
      <c r="I6" s="505"/>
      <c r="J6" s="3"/>
    </row>
    <row r="7" spans="1:10" s="56" customFormat="1" ht="12.75" customHeight="1">
      <c r="A7" s="30" t="s">
        <v>0</v>
      </c>
      <c r="B7" s="30" t="s">
        <v>1</v>
      </c>
      <c r="C7" s="30" t="s">
        <v>2</v>
      </c>
      <c r="D7" s="30" t="s">
        <v>6</v>
      </c>
      <c r="E7" s="30" t="s">
        <v>3</v>
      </c>
      <c r="F7" s="30" t="s">
        <v>4</v>
      </c>
      <c r="G7" s="30" t="s">
        <v>5</v>
      </c>
      <c r="H7" s="55"/>
      <c r="I7" s="40"/>
    </row>
    <row r="8" spans="1:10" s="56" customFormat="1" ht="19.350000000000001" customHeight="1">
      <c r="A8" s="34"/>
      <c r="B8" s="35"/>
      <c r="C8" s="35"/>
      <c r="D8" s="35"/>
      <c r="E8" s="35"/>
      <c r="F8" s="36"/>
      <c r="G8" s="35"/>
      <c r="H8" s="50" t="s">
        <v>103</v>
      </c>
      <c r="I8" s="37"/>
    </row>
    <row r="9" spans="1:10" s="56" customFormat="1" ht="19.350000000000001" customHeight="1">
      <c r="A9" s="34"/>
      <c r="B9" s="35"/>
      <c r="C9" s="35"/>
      <c r="D9" s="35"/>
      <c r="E9" s="35"/>
      <c r="F9" s="36"/>
      <c r="G9" s="35"/>
      <c r="H9" s="50" t="s">
        <v>102</v>
      </c>
      <c r="I9" s="37"/>
    </row>
    <row r="10" spans="1:10" s="56" customFormat="1" ht="19.350000000000001" customHeight="1">
      <c r="A10" s="38"/>
      <c r="B10" s="39"/>
      <c r="C10" s="39"/>
      <c r="D10" s="39"/>
      <c r="E10" s="39"/>
      <c r="F10" s="39"/>
      <c r="G10" s="39"/>
      <c r="H10" s="51" t="s">
        <v>22</v>
      </c>
      <c r="I10" s="40"/>
    </row>
    <row r="11" spans="1:10" s="56" customFormat="1" ht="19.350000000000001" customHeight="1">
      <c r="A11" s="41"/>
      <c r="B11" s="42"/>
      <c r="C11" s="42"/>
      <c r="D11" s="42"/>
      <c r="E11" s="42"/>
      <c r="F11" s="42"/>
      <c r="G11" s="42"/>
      <c r="H11" s="52" t="s">
        <v>23</v>
      </c>
      <c r="I11" s="43"/>
    </row>
    <row r="12" spans="1:10" s="56" customFormat="1" ht="19.350000000000001" customHeight="1">
      <c r="A12" s="34"/>
      <c r="B12" s="35"/>
      <c r="C12" s="35"/>
      <c r="D12" s="35"/>
      <c r="E12" s="35"/>
      <c r="F12" s="35"/>
      <c r="G12" s="35"/>
      <c r="H12" s="53" t="s">
        <v>22</v>
      </c>
      <c r="I12" s="40"/>
    </row>
    <row r="13" spans="1:10" s="240" customFormat="1" ht="19.350000000000001" customHeight="1">
      <c r="A13" s="221"/>
      <c r="B13" s="238"/>
      <c r="C13" s="238"/>
      <c r="D13" s="238"/>
      <c r="E13" s="238"/>
      <c r="F13" s="238"/>
      <c r="G13" s="238"/>
      <c r="H13" s="239" t="s">
        <v>23</v>
      </c>
      <c r="I13" s="222"/>
    </row>
    <row r="14" spans="1:10" s="240" customFormat="1" ht="19.350000000000001" customHeight="1">
      <c r="A14" s="241"/>
      <c r="B14" s="220"/>
      <c r="C14" s="220"/>
      <c r="D14" s="220"/>
      <c r="E14" s="220"/>
      <c r="F14" s="220"/>
      <c r="G14" s="220"/>
      <c r="H14" s="242" t="s">
        <v>22</v>
      </c>
      <c r="I14" s="243"/>
    </row>
    <row r="15" spans="1:10" s="240" customFormat="1" ht="19.350000000000001" customHeight="1">
      <c r="A15" s="221"/>
      <c r="B15" s="238"/>
      <c r="C15" s="238"/>
      <c r="D15" s="238"/>
      <c r="E15" s="238"/>
      <c r="F15" s="238"/>
      <c r="G15" s="238"/>
      <c r="H15" s="239" t="s">
        <v>23</v>
      </c>
      <c r="I15" s="222"/>
    </row>
    <row r="16" spans="1:10" s="240" customFormat="1" ht="19.350000000000001" customHeight="1">
      <c r="A16" s="241"/>
      <c r="B16" s="220"/>
      <c r="C16" s="220"/>
      <c r="D16" s="220"/>
      <c r="E16" s="220"/>
      <c r="F16" s="220"/>
      <c r="G16" s="220"/>
      <c r="H16" s="242" t="s">
        <v>22</v>
      </c>
      <c r="I16" s="243"/>
    </row>
    <row r="17" spans="1:9" s="240" customFormat="1" ht="19.350000000000001" customHeight="1">
      <c r="A17" s="221"/>
      <c r="B17" s="238"/>
      <c r="C17" s="238"/>
      <c r="D17" s="238"/>
      <c r="E17" s="238"/>
      <c r="F17" s="238"/>
      <c r="G17" s="238"/>
      <c r="H17" s="239" t="s">
        <v>23</v>
      </c>
      <c r="I17" s="222"/>
    </row>
    <row r="18" spans="1:9" s="240" customFormat="1" ht="19.350000000000001" customHeight="1">
      <c r="A18" s="241"/>
      <c r="B18" s="220"/>
      <c r="C18" s="220"/>
      <c r="D18" s="220"/>
      <c r="E18" s="220"/>
      <c r="F18" s="220"/>
      <c r="G18" s="220"/>
      <c r="H18" s="242" t="s">
        <v>22</v>
      </c>
      <c r="I18" s="243"/>
    </row>
    <row r="19" spans="1:9" s="240" customFormat="1" ht="19.350000000000001" customHeight="1">
      <c r="A19" s="221"/>
      <c r="B19" s="238"/>
      <c r="C19" s="238"/>
      <c r="D19" s="238"/>
      <c r="E19" s="238"/>
      <c r="F19" s="238"/>
      <c r="G19" s="238"/>
      <c r="H19" s="239" t="s">
        <v>23</v>
      </c>
      <c r="I19" s="222"/>
    </row>
    <row r="20" spans="1:9" s="240" customFormat="1" ht="19.350000000000001" customHeight="1">
      <c r="A20" s="241"/>
      <c r="B20" s="220"/>
      <c r="C20" s="220"/>
      <c r="D20" s="220"/>
      <c r="E20" s="220"/>
      <c r="F20" s="220"/>
      <c r="G20" s="220"/>
      <c r="H20" s="242" t="s">
        <v>22</v>
      </c>
      <c r="I20" s="243"/>
    </row>
    <row r="21" spans="1:9" s="240" customFormat="1" ht="19.350000000000001" customHeight="1">
      <c r="A21" s="221"/>
      <c r="B21" s="238"/>
      <c r="C21" s="238"/>
      <c r="D21" s="238"/>
      <c r="E21" s="238"/>
      <c r="F21" s="238"/>
      <c r="G21" s="238"/>
      <c r="H21" s="239" t="s">
        <v>23</v>
      </c>
      <c r="I21" s="222"/>
    </row>
    <row r="22" spans="1:9" s="56" customFormat="1" ht="19.350000000000001" customHeight="1">
      <c r="A22" s="38"/>
      <c r="B22" s="39"/>
      <c r="C22" s="39"/>
      <c r="D22" s="39"/>
      <c r="E22" s="39"/>
      <c r="F22" s="39"/>
      <c r="G22" s="39"/>
      <c r="H22" s="51" t="s">
        <v>22</v>
      </c>
      <c r="I22" s="40"/>
    </row>
    <row r="23" spans="1:9" s="56" customFormat="1" ht="19.350000000000001" customHeight="1">
      <c r="A23" s="41"/>
      <c r="B23" s="42"/>
      <c r="C23" s="42"/>
      <c r="D23" s="42"/>
      <c r="E23" s="42"/>
      <c r="F23" s="42"/>
      <c r="G23" s="42"/>
      <c r="H23" s="52" t="s">
        <v>23</v>
      </c>
      <c r="I23" s="43"/>
    </row>
    <row r="24" spans="1:9" s="56" customFormat="1" ht="19.350000000000001" customHeight="1">
      <c r="A24" s="34"/>
      <c r="B24" s="35"/>
      <c r="C24" s="35"/>
      <c r="D24" s="35"/>
      <c r="E24" s="35"/>
      <c r="F24" s="35"/>
      <c r="G24" s="35"/>
      <c r="H24" s="53" t="s">
        <v>22</v>
      </c>
      <c r="I24" s="40"/>
    </row>
    <row r="25" spans="1:9" s="56" customFormat="1" ht="19.350000000000001" customHeight="1">
      <c r="A25" s="41"/>
      <c r="B25" s="42"/>
      <c r="C25" s="42"/>
      <c r="D25" s="42"/>
      <c r="E25" s="42"/>
      <c r="F25" s="42"/>
      <c r="G25" s="42"/>
      <c r="H25" s="52" t="s">
        <v>23</v>
      </c>
      <c r="I25" s="43"/>
    </row>
    <row r="26" spans="1:9" s="56" customFormat="1" ht="19.350000000000001" customHeight="1">
      <c r="A26" s="34"/>
      <c r="B26" s="35"/>
      <c r="C26" s="35"/>
      <c r="D26" s="35"/>
      <c r="E26" s="35"/>
      <c r="F26" s="35"/>
      <c r="G26" s="35"/>
      <c r="H26" s="53" t="s">
        <v>22</v>
      </c>
      <c r="I26" s="40"/>
    </row>
    <row r="27" spans="1:9" s="56" customFormat="1" ht="19.350000000000001" customHeight="1">
      <c r="A27" s="34"/>
      <c r="B27" s="35"/>
      <c r="C27" s="35"/>
      <c r="D27" s="35"/>
      <c r="E27" s="35"/>
      <c r="F27" s="35"/>
      <c r="G27" s="35"/>
      <c r="H27" s="53" t="s">
        <v>23</v>
      </c>
      <c r="I27" s="43"/>
    </row>
    <row r="28" spans="1:9" s="56" customFormat="1" ht="24.75" customHeight="1">
      <c r="A28" s="4" t="s">
        <v>104</v>
      </c>
      <c r="B28" s="44"/>
      <c r="C28" s="45"/>
      <c r="D28" s="45"/>
      <c r="E28" s="45"/>
      <c r="F28" s="45"/>
      <c r="G28" s="45"/>
      <c r="H28" s="54"/>
      <c r="I28" s="46"/>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ignoredErrors>
    <ignoredError sqref="F8:G8 A7:D8 E7:G7"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9"/>
  <sheetViews>
    <sheetView showGridLines="0" view="pageLayout" zoomScale="115" zoomScaleNormal="100" zoomScaleSheetLayoutView="100" zoomScalePageLayoutView="115" workbookViewId="0">
      <selection activeCell="G19" sqref="G19"/>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9.140625" style="1" customWidth="1"/>
    <col min="8" max="8" width="12" style="1" bestFit="1" customWidth="1"/>
    <col min="9" max="10" width="15" style="1" bestFit="1" customWidth="1"/>
    <col min="11" max="11" width="11" style="1" bestFit="1" customWidth="1"/>
    <col min="12" max="15" width="17.140625" style="1" bestFit="1" customWidth="1"/>
    <col min="16" max="16" width="9.140625" style="1" customWidth="1"/>
    <col min="17" max="17" width="11" style="1" bestFit="1" customWidth="1"/>
    <col min="18" max="18" width="11.42578125" style="1"/>
    <col min="19" max="19" width="12" style="1" bestFit="1" customWidth="1"/>
    <col min="20" max="20" width="11.42578125" style="1"/>
    <col min="21" max="21" width="12" style="1" bestFit="1" customWidth="1"/>
    <col min="22" max="16384" width="11.42578125" style="1"/>
  </cols>
  <sheetData>
    <row r="1" spans="1:17" ht="35.1" customHeight="1">
      <c r="A1" s="493" t="s">
        <v>85</v>
      </c>
      <c r="B1" s="494"/>
      <c r="C1" s="494"/>
      <c r="D1" s="494"/>
      <c r="E1" s="494"/>
      <c r="F1" s="494"/>
      <c r="G1" s="494"/>
      <c r="H1" s="494"/>
      <c r="I1" s="494"/>
      <c r="J1" s="494"/>
      <c r="K1" s="494"/>
      <c r="L1" s="494"/>
      <c r="M1" s="494"/>
      <c r="N1" s="494"/>
      <c r="O1" s="494"/>
      <c r="P1" s="494"/>
      <c r="Q1" s="495"/>
    </row>
    <row r="2" spans="1:17" ht="6" customHeight="1">
      <c r="Q2" s="58"/>
    </row>
    <row r="3" spans="1:17" ht="20.100000000000001" customHeight="1">
      <c r="A3" s="496" t="str">
        <f>Caratula!A13</f>
        <v>Unidad Responsable del Gasto: 02CD02 DELEGACIÓN AZCAPOTZALCO.</v>
      </c>
      <c r="B3" s="497"/>
      <c r="C3" s="497"/>
      <c r="D3" s="497"/>
      <c r="E3" s="497"/>
      <c r="F3" s="497"/>
      <c r="G3" s="497"/>
      <c r="H3" s="497"/>
      <c r="I3" s="497"/>
      <c r="J3" s="497"/>
      <c r="K3" s="497"/>
      <c r="L3" s="497"/>
      <c r="M3" s="497"/>
      <c r="N3" s="497"/>
      <c r="O3" s="497"/>
      <c r="P3" s="497"/>
      <c r="Q3" s="498"/>
    </row>
    <row r="4" spans="1:17" ht="20.100000000000001" customHeight="1">
      <c r="A4" s="496" t="str">
        <f>Caratula!A24</f>
        <v>Período: Enero-Junio 2018.</v>
      </c>
      <c r="B4" s="497"/>
      <c r="C4" s="497"/>
      <c r="D4" s="497"/>
      <c r="E4" s="497"/>
      <c r="F4" s="497"/>
      <c r="G4" s="497"/>
      <c r="H4" s="497"/>
      <c r="I4" s="497"/>
      <c r="J4" s="497"/>
      <c r="K4" s="497"/>
      <c r="L4" s="497"/>
      <c r="M4" s="497"/>
      <c r="N4" s="497"/>
      <c r="O4" s="497"/>
      <c r="P4" s="497"/>
      <c r="Q4" s="498"/>
    </row>
    <row r="5" spans="1:17" ht="15" customHeight="1">
      <c r="A5" s="491" t="s">
        <v>84</v>
      </c>
      <c r="B5" s="491" t="s">
        <v>44</v>
      </c>
      <c r="C5" s="491" t="s">
        <v>42</v>
      </c>
      <c r="D5" s="491" t="s">
        <v>43</v>
      </c>
      <c r="E5" s="491" t="s">
        <v>12</v>
      </c>
      <c r="F5" s="491" t="s">
        <v>75</v>
      </c>
      <c r="G5" s="491" t="s">
        <v>13</v>
      </c>
      <c r="H5" s="491" t="s">
        <v>28</v>
      </c>
      <c r="I5" s="83" t="s">
        <v>15</v>
      </c>
      <c r="J5" s="83"/>
      <c r="K5" s="83"/>
      <c r="L5" s="83"/>
      <c r="M5" s="83"/>
      <c r="N5" s="83"/>
      <c r="O5" s="83"/>
      <c r="P5" s="83"/>
      <c r="Q5" s="84"/>
    </row>
    <row r="6" spans="1:17" ht="15" customHeight="1">
      <c r="A6" s="506"/>
      <c r="B6" s="506"/>
      <c r="C6" s="506"/>
      <c r="D6" s="506"/>
      <c r="E6" s="506"/>
      <c r="F6" s="506"/>
      <c r="G6" s="506"/>
      <c r="H6" s="506"/>
      <c r="I6" s="85" t="s">
        <v>14</v>
      </c>
      <c r="J6" s="84"/>
      <c r="K6" s="491" t="s">
        <v>192</v>
      </c>
      <c r="L6" s="508" t="s">
        <v>93</v>
      </c>
      <c r="M6" s="509"/>
      <c r="N6" s="509"/>
      <c r="O6" s="509"/>
      <c r="P6" s="491" t="s">
        <v>123</v>
      </c>
      <c r="Q6" s="491" t="s">
        <v>108</v>
      </c>
    </row>
    <row r="7" spans="1:17" ht="42" customHeight="1">
      <c r="A7" s="507"/>
      <c r="B7" s="507"/>
      <c r="C7" s="507"/>
      <c r="D7" s="507"/>
      <c r="E7" s="507"/>
      <c r="F7" s="507"/>
      <c r="G7" s="507"/>
      <c r="H7" s="507"/>
      <c r="I7" s="82" t="s">
        <v>182</v>
      </c>
      <c r="J7" s="82" t="s">
        <v>29</v>
      </c>
      <c r="K7" s="510"/>
      <c r="L7" s="82" t="s">
        <v>184</v>
      </c>
      <c r="M7" s="82" t="s">
        <v>105</v>
      </c>
      <c r="N7" s="82" t="s">
        <v>106</v>
      </c>
      <c r="O7" s="82" t="s">
        <v>107</v>
      </c>
      <c r="P7" s="510"/>
      <c r="Q7" s="510"/>
    </row>
    <row r="8" spans="1:17" s="185" customFormat="1" ht="22.5">
      <c r="A8" s="181">
        <v>1</v>
      </c>
      <c r="B8" s="182"/>
      <c r="C8" s="182"/>
      <c r="D8" s="182"/>
      <c r="E8" s="182"/>
      <c r="F8" s="182"/>
      <c r="G8" s="183" t="s">
        <v>222</v>
      </c>
      <c r="H8" s="182"/>
      <c r="I8" s="184"/>
      <c r="J8" s="184"/>
      <c r="K8" s="184"/>
      <c r="L8" s="184">
        <f>L9+L14+L48</f>
        <v>112081444.26999998</v>
      </c>
      <c r="M8" s="184">
        <f>M9+M14+M48</f>
        <v>61628514.610000007</v>
      </c>
      <c r="N8" s="184">
        <f>N9+N14+N48</f>
        <v>61628514.610000007</v>
      </c>
      <c r="O8" s="184">
        <f>O9+O14+O48</f>
        <v>61628514.610000007</v>
      </c>
      <c r="P8" s="184"/>
      <c r="Q8" s="184"/>
    </row>
    <row r="9" spans="1:17" s="19" customFormat="1" ht="11.25">
      <c r="A9" s="20"/>
      <c r="B9" s="32">
        <v>1</v>
      </c>
      <c r="C9" s="32"/>
      <c r="D9" s="32"/>
      <c r="E9" s="32"/>
      <c r="F9" s="32"/>
      <c r="G9" s="180" t="s">
        <v>223</v>
      </c>
      <c r="H9" s="32"/>
      <c r="I9" s="48"/>
      <c r="J9" s="48"/>
      <c r="K9" s="48"/>
      <c r="L9" s="48">
        <f>L10</f>
        <v>605051.63</v>
      </c>
      <c r="M9" s="48">
        <f t="shared" ref="M9:O10" si="0">M10</f>
        <v>605051.63</v>
      </c>
      <c r="N9" s="48">
        <f t="shared" si="0"/>
        <v>605051.63</v>
      </c>
      <c r="O9" s="48">
        <f t="shared" si="0"/>
        <v>605051.63</v>
      </c>
      <c r="P9" s="48"/>
      <c r="Q9" s="48"/>
    </row>
    <row r="10" spans="1:17" s="19" customFormat="1" ht="11.25">
      <c r="A10" s="20"/>
      <c r="B10" s="32"/>
      <c r="C10" s="32">
        <v>2</v>
      </c>
      <c r="D10" s="32"/>
      <c r="E10" s="32"/>
      <c r="F10" s="32"/>
      <c r="G10" s="180" t="s">
        <v>224</v>
      </c>
      <c r="H10" s="32"/>
      <c r="I10" s="48"/>
      <c r="J10" s="48"/>
      <c r="K10" s="48"/>
      <c r="L10" s="48">
        <f>L11</f>
        <v>605051.63</v>
      </c>
      <c r="M10" s="48">
        <f t="shared" si="0"/>
        <v>605051.63</v>
      </c>
      <c r="N10" s="48">
        <f t="shared" si="0"/>
        <v>605051.63</v>
      </c>
      <c r="O10" s="48">
        <f t="shared" si="0"/>
        <v>605051.63</v>
      </c>
      <c r="P10" s="48"/>
      <c r="Q10" s="48"/>
    </row>
    <row r="11" spans="1:17" s="19" customFormat="1" ht="11.25">
      <c r="A11" s="20"/>
      <c r="B11" s="32"/>
      <c r="C11" s="32"/>
      <c r="D11" s="32">
        <v>4</v>
      </c>
      <c r="E11" s="32"/>
      <c r="F11" s="32"/>
      <c r="G11" s="180" t="s">
        <v>225</v>
      </c>
      <c r="H11" s="32"/>
      <c r="I11" s="48"/>
      <c r="J11" s="48"/>
      <c r="K11" s="48"/>
      <c r="L11" s="48">
        <f>L12+L13</f>
        <v>605051.63</v>
      </c>
      <c r="M11" s="48">
        <f>M12+M13</f>
        <v>605051.63</v>
      </c>
      <c r="N11" s="48">
        <f>N12+N13</f>
        <v>605051.63</v>
      </c>
      <c r="O11" s="48">
        <f>O12+O13</f>
        <v>605051.63</v>
      </c>
      <c r="P11" s="48"/>
      <c r="Q11" s="48"/>
    </row>
    <row r="12" spans="1:17" s="185" customFormat="1" ht="22.5">
      <c r="A12" s="181"/>
      <c r="B12" s="182"/>
      <c r="C12" s="182"/>
      <c r="D12" s="182"/>
      <c r="E12" s="182">
        <v>201</v>
      </c>
      <c r="F12" s="182"/>
      <c r="G12" s="183" t="s">
        <v>226</v>
      </c>
      <c r="H12" s="182" t="s">
        <v>227</v>
      </c>
      <c r="I12" s="184">
        <v>4</v>
      </c>
      <c r="J12" s="184">
        <v>2</v>
      </c>
      <c r="K12" s="184">
        <f>IFERROR(J12/I12*100,0)</f>
        <v>50</v>
      </c>
      <c r="L12" s="184">
        <v>605051.63</v>
      </c>
      <c r="M12" s="184">
        <v>605051.63</v>
      </c>
      <c r="N12" s="184">
        <v>605051.63</v>
      </c>
      <c r="O12" s="184">
        <v>605051.63</v>
      </c>
      <c r="P12" s="184">
        <f>IFERROR(M12/L12*100,0)</f>
        <v>100</v>
      </c>
      <c r="Q12" s="184">
        <f>IFERROR(P12/K12*100,0)</f>
        <v>200</v>
      </c>
    </row>
    <row r="13" spans="1:17" s="185" customFormat="1" ht="45">
      <c r="A13" s="181"/>
      <c r="B13" s="182"/>
      <c r="C13" s="182"/>
      <c r="D13" s="182"/>
      <c r="E13" s="182">
        <v>202</v>
      </c>
      <c r="F13" s="182"/>
      <c r="G13" s="183" t="s">
        <v>228</v>
      </c>
      <c r="H13" s="182" t="s">
        <v>233</v>
      </c>
      <c r="I13" s="184">
        <v>5100</v>
      </c>
      <c r="J13" s="184">
        <v>5500</v>
      </c>
      <c r="K13" s="184">
        <f>IFERROR(J13/I13*100,0)</f>
        <v>107.84313725490196</v>
      </c>
      <c r="L13" s="184">
        <v>0</v>
      </c>
      <c r="M13" s="184">
        <v>0</v>
      </c>
      <c r="N13" s="184">
        <v>0</v>
      </c>
      <c r="O13" s="184">
        <v>0</v>
      </c>
      <c r="P13" s="184">
        <f>IFERROR(M13/L13*100,0)</f>
        <v>0</v>
      </c>
      <c r="Q13" s="184">
        <f>IFERROR(P13/K13*100,0)</f>
        <v>0</v>
      </c>
    </row>
    <row r="14" spans="1:17" s="19" customFormat="1" ht="11.25">
      <c r="A14" s="20"/>
      <c r="B14" s="32">
        <v>2</v>
      </c>
      <c r="C14" s="32"/>
      <c r="D14" s="32"/>
      <c r="E14" s="32"/>
      <c r="F14" s="32"/>
      <c r="G14" s="180" t="s">
        <v>229</v>
      </c>
      <c r="H14" s="32"/>
      <c r="I14" s="48"/>
      <c r="J14" s="48"/>
      <c r="K14" s="48"/>
      <c r="L14" s="48">
        <f>L15+L18+L21+L29+L33</f>
        <v>111466532.63999999</v>
      </c>
      <c r="M14" s="48">
        <f>M15+M18+M21+M29+M33</f>
        <v>61013602.980000004</v>
      </c>
      <c r="N14" s="48">
        <f>N15+N18+N21+N29+N33</f>
        <v>61013602.980000004</v>
      </c>
      <c r="O14" s="48">
        <f>O15+O18+O21+O29+O33</f>
        <v>61013602.980000004</v>
      </c>
      <c r="P14" s="48"/>
      <c r="Q14" s="48"/>
    </row>
    <row r="15" spans="1:17" s="19" customFormat="1" ht="22.5">
      <c r="A15" s="20"/>
      <c r="B15" s="32"/>
      <c r="C15" s="32">
        <v>2</v>
      </c>
      <c r="D15" s="32"/>
      <c r="E15" s="32"/>
      <c r="F15" s="32"/>
      <c r="G15" s="180" t="s">
        <v>230</v>
      </c>
      <c r="H15" s="32"/>
      <c r="I15" s="48"/>
      <c r="J15" s="48"/>
      <c r="K15" s="48"/>
      <c r="L15" s="48">
        <f>L16</f>
        <v>298830.84999999998</v>
      </c>
      <c r="M15" s="48">
        <f t="shared" ref="M15:O16" si="1">M16</f>
        <v>282628.84999999998</v>
      </c>
      <c r="N15" s="48">
        <f t="shared" si="1"/>
        <v>282628.84999999998</v>
      </c>
      <c r="O15" s="48">
        <f t="shared" si="1"/>
        <v>282628.84999999998</v>
      </c>
      <c r="P15" s="48"/>
      <c r="Q15" s="48"/>
    </row>
    <row r="16" spans="1:17" s="19" customFormat="1" ht="11.25">
      <c r="A16" s="20"/>
      <c r="B16" s="32"/>
      <c r="C16" s="32"/>
      <c r="D16" s="32">
        <v>6</v>
      </c>
      <c r="E16" s="32"/>
      <c r="F16" s="32"/>
      <c r="G16" s="180" t="s">
        <v>231</v>
      </c>
      <c r="H16" s="32"/>
      <c r="I16" s="48"/>
      <c r="J16" s="48"/>
      <c r="K16" s="48"/>
      <c r="L16" s="48">
        <f>L17</f>
        <v>298830.84999999998</v>
      </c>
      <c r="M16" s="48">
        <f t="shared" si="1"/>
        <v>282628.84999999998</v>
      </c>
      <c r="N16" s="48">
        <f t="shared" si="1"/>
        <v>282628.84999999998</v>
      </c>
      <c r="O16" s="48">
        <f t="shared" si="1"/>
        <v>282628.84999999998</v>
      </c>
      <c r="P16" s="48"/>
      <c r="Q16" s="48"/>
    </row>
    <row r="17" spans="1:17" s="185" customFormat="1" ht="11.25">
      <c r="A17" s="181"/>
      <c r="B17" s="182"/>
      <c r="C17" s="182"/>
      <c r="D17" s="182"/>
      <c r="E17" s="182">
        <v>203</v>
      </c>
      <c r="F17" s="182"/>
      <c r="G17" s="183" t="s">
        <v>232</v>
      </c>
      <c r="H17" s="182" t="s">
        <v>234</v>
      </c>
      <c r="I17" s="184">
        <v>1800</v>
      </c>
      <c r="J17" s="184">
        <v>1365</v>
      </c>
      <c r="K17" s="184">
        <f>IFERROR(J17/I17*100,0)</f>
        <v>75.833333333333329</v>
      </c>
      <c r="L17" s="184">
        <v>298830.84999999998</v>
      </c>
      <c r="M17" s="184">
        <v>282628.84999999998</v>
      </c>
      <c r="N17" s="184">
        <v>282628.84999999998</v>
      </c>
      <c r="O17" s="184">
        <v>282628.84999999998</v>
      </c>
      <c r="P17" s="184">
        <f>IFERROR(M17/L17*100,0)</f>
        <v>94.578203689478514</v>
      </c>
      <c r="Q17" s="184">
        <f>IFERROR(P17/K17*100,0)</f>
        <v>124.7185103597519</v>
      </c>
    </row>
    <row r="18" spans="1:17" s="19" customFormat="1" ht="11.25">
      <c r="A18" s="20"/>
      <c r="B18" s="32"/>
      <c r="C18" s="32">
        <v>3</v>
      </c>
      <c r="D18" s="32"/>
      <c r="E18" s="32"/>
      <c r="F18" s="32"/>
      <c r="G18" s="180" t="s">
        <v>235</v>
      </c>
      <c r="H18" s="32"/>
      <c r="I18" s="48"/>
      <c r="J18" s="48"/>
      <c r="K18" s="48"/>
      <c r="L18" s="48">
        <f>L19</f>
        <v>551073.38</v>
      </c>
      <c r="M18" s="48">
        <f t="shared" ref="M18:O19" si="2">M19</f>
        <v>551073.38</v>
      </c>
      <c r="N18" s="48">
        <f t="shared" si="2"/>
        <v>551073.38</v>
      </c>
      <c r="O18" s="48">
        <f t="shared" si="2"/>
        <v>551073.38</v>
      </c>
      <c r="P18" s="48"/>
      <c r="Q18" s="48"/>
    </row>
    <row r="19" spans="1:17" s="19" customFormat="1" ht="22.5">
      <c r="A19" s="20"/>
      <c r="B19" s="32"/>
      <c r="C19" s="32"/>
      <c r="D19" s="32">
        <v>1</v>
      </c>
      <c r="E19" s="32"/>
      <c r="F19" s="32"/>
      <c r="G19" s="180" t="s">
        <v>236</v>
      </c>
      <c r="H19" s="32"/>
      <c r="I19" s="48"/>
      <c r="J19" s="48"/>
      <c r="K19" s="48"/>
      <c r="L19" s="48">
        <f>L20</f>
        <v>551073.38</v>
      </c>
      <c r="M19" s="48">
        <f t="shared" si="2"/>
        <v>551073.38</v>
      </c>
      <c r="N19" s="48">
        <f t="shared" si="2"/>
        <v>551073.38</v>
      </c>
      <c r="O19" s="48">
        <f t="shared" si="2"/>
        <v>551073.38</v>
      </c>
      <c r="P19" s="48"/>
      <c r="Q19" s="48"/>
    </row>
    <row r="20" spans="1:17" s="185" customFormat="1" ht="11.25">
      <c r="A20" s="181"/>
      <c r="B20" s="182"/>
      <c r="C20" s="182"/>
      <c r="D20" s="182"/>
      <c r="E20" s="182">
        <v>205</v>
      </c>
      <c r="F20" s="182"/>
      <c r="G20" s="183" t="s">
        <v>237</v>
      </c>
      <c r="H20" s="182" t="s">
        <v>238</v>
      </c>
      <c r="I20" s="184">
        <v>3000</v>
      </c>
      <c r="J20" s="184">
        <v>3000</v>
      </c>
      <c r="K20" s="184">
        <f>IFERROR(J20/I20*100,0)</f>
        <v>100</v>
      </c>
      <c r="L20" s="184">
        <v>551073.38</v>
      </c>
      <c r="M20" s="184">
        <v>551073.38</v>
      </c>
      <c r="N20" s="184">
        <v>551073.38</v>
      </c>
      <c r="O20" s="184">
        <v>551073.38</v>
      </c>
      <c r="P20" s="184">
        <f>IFERROR(M20/L20*100,0)</f>
        <v>100</v>
      </c>
      <c r="Q20" s="184">
        <f>IFERROR(P20/K20*100,0)</f>
        <v>100</v>
      </c>
    </row>
    <row r="21" spans="1:17" s="185" customFormat="1" ht="22.5">
      <c r="A21" s="181"/>
      <c r="B21" s="182"/>
      <c r="C21" s="182">
        <v>4</v>
      </c>
      <c r="D21" s="182"/>
      <c r="E21" s="182"/>
      <c r="F21" s="182"/>
      <c r="G21" s="183" t="s">
        <v>239</v>
      </c>
      <c r="H21" s="182"/>
      <c r="I21" s="184"/>
      <c r="J21" s="184"/>
      <c r="K21" s="184"/>
      <c r="L21" s="184">
        <f>L22+L25</f>
        <v>31447751.019999996</v>
      </c>
      <c r="M21" s="184">
        <f>M22+M25</f>
        <v>12791068.890000001</v>
      </c>
      <c r="N21" s="184">
        <f>N22+N25</f>
        <v>12791068.890000001</v>
      </c>
      <c r="O21" s="184">
        <f>O22+O25</f>
        <v>12791068.890000001</v>
      </c>
      <c r="P21" s="184"/>
      <c r="Q21" s="184"/>
    </row>
    <row r="22" spans="1:17" s="185" customFormat="1" ht="11.25">
      <c r="A22" s="181"/>
      <c r="B22" s="182"/>
      <c r="C22" s="182"/>
      <c r="D22" s="182">
        <v>1</v>
      </c>
      <c r="E22" s="182"/>
      <c r="F22" s="182"/>
      <c r="G22" s="183" t="s">
        <v>240</v>
      </c>
      <c r="H22" s="182"/>
      <c r="I22" s="184"/>
      <c r="J22" s="184"/>
      <c r="K22" s="184"/>
      <c r="L22" s="184">
        <f>L23+L24</f>
        <v>6405289.5099999998</v>
      </c>
      <c r="M22" s="184">
        <f>M23+M24</f>
        <v>2492957.5099999998</v>
      </c>
      <c r="N22" s="184">
        <f>N23+N24</f>
        <v>2492957.5099999998</v>
      </c>
      <c r="O22" s="184">
        <f>O23+O24</f>
        <v>2492957.5099999998</v>
      </c>
      <c r="P22" s="184"/>
      <c r="Q22" s="184"/>
    </row>
    <row r="23" spans="1:17" s="185" customFormat="1" ht="22.5">
      <c r="A23" s="181"/>
      <c r="B23" s="182"/>
      <c r="C23" s="182"/>
      <c r="D23" s="182"/>
      <c r="E23" s="182">
        <v>211</v>
      </c>
      <c r="F23" s="182"/>
      <c r="G23" s="183" t="s">
        <v>241</v>
      </c>
      <c r="H23" s="182" t="s">
        <v>242</v>
      </c>
      <c r="I23" s="184">
        <v>300</v>
      </c>
      <c r="J23" s="184">
        <v>186</v>
      </c>
      <c r="K23" s="184">
        <f>IFERROR(J23/I23*100,0)</f>
        <v>62</v>
      </c>
      <c r="L23" s="184">
        <v>3256141.6500000004</v>
      </c>
      <c r="M23" s="184">
        <v>2358793.65</v>
      </c>
      <c r="N23" s="184">
        <v>2358793.65</v>
      </c>
      <c r="O23" s="184">
        <v>2358793.65</v>
      </c>
      <c r="P23" s="184">
        <f>IFERROR(M23/L23*100,0)</f>
        <v>72.44137090903277</v>
      </c>
      <c r="Q23" s="184">
        <f>IFERROR(P23/K23*100,0)</f>
        <v>116.8409208210206</v>
      </c>
    </row>
    <row r="24" spans="1:17" s="185" customFormat="1" ht="33.75">
      <c r="A24" s="181"/>
      <c r="B24" s="182"/>
      <c r="C24" s="182"/>
      <c r="D24" s="182"/>
      <c r="E24" s="182">
        <v>212</v>
      </c>
      <c r="F24" s="182"/>
      <c r="G24" s="183" t="s">
        <v>243</v>
      </c>
      <c r="H24" s="182" t="s">
        <v>244</v>
      </c>
      <c r="I24" s="184">
        <v>2</v>
      </c>
      <c r="J24" s="184">
        <v>2</v>
      </c>
      <c r="K24" s="184">
        <f>IFERROR(J24/I24*100,0)</f>
        <v>100</v>
      </c>
      <c r="L24" s="184">
        <v>3149147.86</v>
      </c>
      <c r="M24" s="184">
        <v>134163.85999999999</v>
      </c>
      <c r="N24" s="184">
        <v>134163.85999999999</v>
      </c>
      <c r="O24" s="184">
        <v>134163.85999999999</v>
      </c>
      <c r="P24" s="184">
        <f>IFERROR(M24/L24*100,0)</f>
        <v>4.2603226639221701</v>
      </c>
      <c r="Q24" s="184">
        <f>IFERROR(P24/K24*100,0)</f>
        <v>4.2603226639221701</v>
      </c>
    </row>
    <row r="25" spans="1:17" s="185" customFormat="1" ht="11.25">
      <c r="A25" s="181"/>
      <c r="B25" s="182"/>
      <c r="C25" s="182"/>
      <c r="D25" s="182">
        <v>2</v>
      </c>
      <c r="E25" s="182"/>
      <c r="F25" s="182"/>
      <c r="G25" s="183" t="s">
        <v>245</v>
      </c>
      <c r="H25" s="182"/>
      <c r="I25" s="184"/>
      <c r="J25" s="184"/>
      <c r="K25" s="184"/>
      <c r="L25" s="184">
        <f>L26+L27+L28</f>
        <v>25042461.509999998</v>
      </c>
      <c r="M25" s="184">
        <f>M26+M27+M28</f>
        <v>10298111.380000001</v>
      </c>
      <c r="N25" s="184">
        <f>N26+N27+N28</f>
        <v>10298111.380000001</v>
      </c>
      <c r="O25" s="184">
        <f>O26+O27+O28</f>
        <v>10298111.380000001</v>
      </c>
      <c r="P25" s="184"/>
      <c r="Q25" s="184"/>
    </row>
    <row r="26" spans="1:17" s="185" customFormat="1" ht="33.75">
      <c r="A26" s="181"/>
      <c r="B26" s="182"/>
      <c r="C26" s="182"/>
      <c r="D26" s="182"/>
      <c r="E26" s="182">
        <v>213</v>
      </c>
      <c r="F26" s="182"/>
      <c r="G26" s="183" t="s">
        <v>246</v>
      </c>
      <c r="H26" s="182" t="s">
        <v>244</v>
      </c>
      <c r="I26" s="184">
        <v>1</v>
      </c>
      <c r="J26" s="184">
        <v>0</v>
      </c>
      <c r="K26" s="184">
        <f>IFERROR(J26/I26*100,0)</f>
        <v>0</v>
      </c>
      <c r="L26" s="184">
        <v>4037413</v>
      </c>
      <c r="M26" s="184">
        <v>0</v>
      </c>
      <c r="N26" s="184">
        <v>0</v>
      </c>
      <c r="O26" s="184">
        <v>0</v>
      </c>
      <c r="P26" s="184">
        <f>IFERROR(M26/L26*100,0)</f>
        <v>0</v>
      </c>
      <c r="Q26" s="184">
        <f>IFERROR(P26/K26*100,0)</f>
        <v>0</v>
      </c>
    </row>
    <row r="27" spans="1:17" s="185" customFormat="1" ht="33.75">
      <c r="A27" s="181"/>
      <c r="B27" s="182"/>
      <c r="C27" s="182"/>
      <c r="D27" s="182"/>
      <c r="E27" s="182">
        <v>214</v>
      </c>
      <c r="F27" s="182"/>
      <c r="G27" s="183" t="s">
        <v>247</v>
      </c>
      <c r="H27" s="182" t="s">
        <v>249</v>
      </c>
      <c r="I27" s="184">
        <v>2</v>
      </c>
      <c r="J27" s="184">
        <v>0.65</v>
      </c>
      <c r="K27" s="184">
        <f>IFERROR(J27/I27*100,0)</f>
        <v>32.5</v>
      </c>
      <c r="L27" s="184">
        <v>7200000</v>
      </c>
      <c r="M27" s="184">
        <v>779053.7</v>
      </c>
      <c r="N27" s="184">
        <v>779053.7</v>
      </c>
      <c r="O27" s="184">
        <v>779053.7</v>
      </c>
      <c r="P27" s="184">
        <f>IFERROR(M27/L27*100,0)</f>
        <v>10.820190277777778</v>
      </c>
      <c r="Q27" s="184">
        <f>IFERROR(P27/K27*100,0)</f>
        <v>33.292893162393163</v>
      </c>
    </row>
    <row r="28" spans="1:17" s="185" customFormat="1" ht="22.5">
      <c r="A28" s="181"/>
      <c r="B28" s="182"/>
      <c r="C28" s="182"/>
      <c r="D28" s="182"/>
      <c r="E28" s="182">
        <v>215</v>
      </c>
      <c r="F28" s="182"/>
      <c r="G28" s="183" t="s">
        <v>248</v>
      </c>
      <c r="H28" s="182" t="s">
        <v>242</v>
      </c>
      <c r="I28" s="184">
        <v>750</v>
      </c>
      <c r="J28" s="184">
        <v>551</v>
      </c>
      <c r="K28" s="184">
        <f>IFERROR(J28/I28*100,0)</f>
        <v>73.466666666666669</v>
      </c>
      <c r="L28" s="184">
        <v>13805048.509999998</v>
      </c>
      <c r="M28" s="184">
        <v>9519057.6800000016</v>
      </c>
      <c r="N28" s="184">
        <v>9519057.6800000016</v>
      </c>
      <c r="O28" s="184">
        <v>9519057.6800000016</v>
      </c>
      <c r="P28" s="184">
        <f>IFERROR(M28/L28*100,0)</f>
        <v>68.953453318940944</v>
      </c>
      <c r="Q28" s="184">
        <f>IFERROR(P28/K28*100,0)</f>
        <v>93.856787639211817</v>
      </c>
    </row>
    <row r="29" spans="1:17" s="185" customFormat="1" ht="11.25">
      <c r="A29" s="181"/>
      <c r="B29" s="182"/>
      <c r="C29" s="182">
        <v>5</v>
      </c>
      <c r="D29" s="182"/>
      <c r="E29" s="182"/>
      <c r="F29" s="182"/>
      <c r="G29" s="183" t="s">
        <v>250</v>
      </c>
      <c r="H29" s="182"/>
      <c r="I29" s="184"/>
      <c r="J29" s="184"/>
      <c r="K29" s="184"/>
      <c r="L29" s="184">
        <f>L30</f>
        <v>36105935.489999995</v>
      </c>
      <c r="M29" s="184">
        <f>M30</f>
        <v>15279244.960000001</v>
      </c>
      <c r="N29" s="184">
        <f>N30</f>
        <v>15279244.960000001</v>
      </c>
      <c r="O29" s="184">
        <f>O30</f>
        <v>15279244.960000001</v>
      </c>
      <c r="P29" s="184"/>
      <c r="Q29" s="184"/>
    </row>
    <row r="30" spans="1:17" s="185" customFormat="1" ht="11.25">
      <c r="A30" s="181"/>
      <c r="B30" s="182"/>
      <c r="C30" s="182"/>
      <c r="D30" s="182">
        <v>1</v>
      </c>
      <c r="E30" s="182"/>
      <c r="F30" s="182"/>
      <c r="G30" s="183" t="s">
        <v>251</v>
      </c>
      <c r="H30" s="182"/>
      <c r="I30" s="184"/>
      <c r="J30" s="184"/>
      <c r="K30" s="184"/>
      <c r="L30" s="184">
        <f>L31+L32</f>
        <v>36105935.489999995</v>
      </c>
      <c r="M30" s="184">
        <f>M31+M32</f>
        <v>15279244.960000001</v>
      </c>
      <c r="N30" s="184">
        <f>N31+N32</f>
        <v>15279244.960000001</v>
      </c>
      <c r="O30" s="184">
        <f>O31+O32</f>
        <v>15279244.960000001</v>
      </c>
      <c r="P30" s="184"/>
      <c r="Q30" s="184"/>
    </row>
    <row r="31" spans="1:17" s="185" customFormat="1" ht="11.25">
      <c r="A31" s="181"/>
      <c r="B31" s="182"/>
      <c r="C31" s="182"/>
      <c r="D31" s="182"/>
      <c r="E31" s="182">
        <v>216</v>
      </c>
      <c r="F31" s="182"/>
      <c r="G31" s="183" t="s">
        <v>252</v>
      </c>
      <c r="H31" s="182" t="s">
        <v>238</v>
      </c>
      <c r="I31" s="184">
        <v>650</v>
      </c>
      <c r="J31" s="184">
        <v>650</v>
      </c>
      <c r="K31" s="184">
        <f>IFERROR(J31/I31*100,0)</f>
        <v>100</v>
      </c>
      <c r="L31" s="184">
        <v>1338250</v>
      </c>
      <c r="M31" s="184">
        <v>1282434</v>
      </c>
      <c r="N31" s="184">
        <v>1282434</v>
      </c>
      <c r="O31" s="184">
        <v>1282434</v>
      </c>
      <c r="P31" s="184">
        <f>IFERROR(M31/L31*100,0)</f>
        <v>95.829179899121982</v>
      </c>
      <c r="Q31" s="184">
        <f>IFERROR(P31/K31*100,0)</f>
        <v>95.829179899121982</v>
      </c>
    </row>
    <row r="32" spans="1:17" s="185" customFormat="1" ht="33.75">
      <c r="A32" s="181"/>
      <c r="B32" s="182"/>
      <c r="C32" s="182"/>
      <c r="D32" s="182"/>
      <c r="E32" s="182">
        <v>218</v>
      </c>
      <c r="F32" s="182"/>
      <c r="G32" s="183" t="s">
        <v>253</v>
      </c>
      <c r="H32" s="182" t="s">
        <v>244</v>
      </c>
      <c r="I32" s="184">
        <v>22</v>
      </c>
      <c r="J32" s="184">
        <v>26</v>
      </c>
      <c r="K32" s="184">
        <f>IFERROR(J32/I32*100,0)</f>
        <v>118.18181818181819</v>
      </c>
      <c r="L32" s="184">
        <v>34767685.489999995</v>
      </c>
      <c r="M32" s="184">
        <v>13996810.960000001</v>
      </c>
      <c r="N32" s="184">
        <v>13996810.960000001</v>
      </c>
      <c r="O32" s="184">
        <v>13996810.960000001</v>
      </c>
      <c r="P32" s="184">
        <f>IFERROR(M32/L32*100,0)</f>
        <v>40.258103933969991</v>
      </c>
      <c r="Q32" s="184">
        <f>IFERROR(P32/K32*100,0)</f>
        <v>34.064549482589989</v>
      </c>
    </row>
    <row r="33" spans="1:17" s="19" customFormat="1" ht="11.25">
      <c r="A33" s="20"/>
      <c r="B33" s="32"/>
      <c r="C33" s="32">
        <v>6</v>
      </c>
      <c r="D33" s="32"/>
      <c r="E33" s="32"/>
      <c r="F33" s="32"/>
      <c r="G33" s="180" t="s">
        <v>254</v>
      </c>
      <c r="H33" s="32"/>
      <c r="I33" s="48"/>
      <c r="J33" s="48"/>
      <c r="K33" s="48"/>
      <c r="L33" s="48">
        <f>L34+L36+L38+L42</f>
        <v>43062941.899999991</v>
      </c>
      <c r="M33" s="48">
        <f>M34+M36+M38+M42</f>
        <v>32109586.899999999</v>
      </c>
      <c r="N33" s="48">
        <f>N34+N36+N38+N42</f>
        <v>32109586.899999999</v>
      </c>
      <c r="O33" s="48">
        <f>O34+O36+O38+O42</f>
        <v>32109586.899999999</v>
      </c>
      <c r="P33" s="48"/>
      <c r="Q33" s="48"/>
    </row>
    <row r="34" spans="1:17" s="19" customFormat="1" ht="11.25">
      <c r="A34" s="20"/>
      <c r="B34" s="32"/>
      <c r="C34" s="32"/>
      <c r="D34" s="32">
        <v>3</v>
      </c>
      <c r="E34" s="32"/>
      <c r="F34" s="32"/>
      <c r="G34" s="180" t="s">
        <v>255</v>
      </c>
      <c r="H34" s="32"/>
      <c r="I34" s="48"/>
      <c r="J34" s="48"/>
      <c r="K34" s="48"/>
      <c r="L34" s="48">
        <f>L35</f>
        <v>840000</v>
      </c>
      <c r="M34" s="48">
        <f>M35</f>
        <v>840000</v>
      </c>
      <c r="N34" s="48">
        <f>N35</f>
        <v>840000</v>
      </c>
      <c r="O34" s="48">
        <f>O35</f>
        <v>840000</v>
      </c>
      <c r="P34" s="48"/>
      <c r="Q34" s="48"/>
    </row>
    <row r="35" spans="1:17" s="185" customFormat="1" ht="11.25">
      <c r="A35" s="181"/>
      <c r="B35" s="182"/>
      <c r="C35" s="182"/>
      <c r="D35" s="182"/>
      <c r="E35" s="182">
        <v>219</v>
      </c>
      <c r="F35" s="182"/>
      <c r="G35" s="183" t="s">
        <v>256</v>
      </c>
      <c r="H35" s="182" t="s">
        <v>238</v>
      </c>
      <c r="I35" s="184">
        <v>120</v>
      </c>
      <c r="J35" s="184">
        <v>100</v>
      </c>
      <c r="K35" s="184">
        <f>IFERROR(J35/I35*100,0)</f>
        <v>83.333333333333343</v>
      </c>
      <c r="L35" s="184">
        <v>840000</v>
      </c>
      <c r="M35" s="184">
        <v>840000</v>
      </c>
      <c r="N35" s="184">
        <v>840000</v>
      </c>
      <c r="O35" s="184">
        <v>840000</v>
      </c>
      <c r="P35" s="184">
        <f>IFERROR(M35/L35*100,0)</f>
        <v>100</v>
      </c>
      <c r="Q35" s="184">
        <f>IFERROR(P35/K35*100,0)</f>
        <v>120</v>
      </c>
    </row>
    <row r="36" spans="1:17" s="19" customFormat="1" ht="11.25">
      <c r="A36" s="20"/>
      <c r="B36" s="32"/>
      <c r="C36" s="32"/>
      <c r="D36" s="32">
        <v>5</v>
      </c>
      <c r="E36" s="32"/>
      <c r="F36" s="32"/>
      <c r="G36" s="180" t="s">
        <v>257</v>
      </c>
      <c r="H36" s="32"/>
      <c r="I36" s="48"/>
      <c r="J36" s="48"/>
      <c r="K36" s="48"/>
      <c r="L36" s="48">
        <f>L37</f>
        <v>35008.800000000003</v>
      </c>
      <c r="M36" s="48">
        <f>M37</f>
        <v>35008.800000000003</v>
      </c>
      <c r="N36" s="48">
        <f>N37</f>
        <v>35008.800000000003</v>
      </c>
      <c r="O36" s="48">
        <f>O37</f>
        <v>35008.800000000003</v>
      </c>
      <c r="P36" s="48"/>
      <c r="Q36" s="48"/>
    </row>
    <row r="37" spans="1:17" s="185" customFormat="1" ht="11.25">
      <c r="A37" s="181"/>
      <c r="B37" s="182"/>
      <c r="C37" s="182"/>
      <c r="D37" s="182"/>
      <c r="E37" s="182">
        <v>220</v>
      </c>
      <c r="F37" s="182"/>
      <c r="G37" s="183" t="s">
        <v>258</v>
      </c>
      <c r="H37" s="182" t="s">
        <v>273</v>
      </c>
      <c r="I37" s="184">
        <v>25250</v>
      </c>
      <c r="J37" s="184">
        <v>25250</v>
      </c>
      <c r="K37" s="184">
        <f>IFERROR(J37/I37*100,0)</f>
        <v>100</v>
      </c>
      <c r="L37" s="184">
        <v>35008.800000000003</v>
      </c>
      <c r="M37" s="184">
        <v>35008.800000000003</v>
      </c>
      <c r="N37" s="184">
        <v>35008.800000000003</v>
      </c>
      <c r="O37" s="184">
        <v>35008.800000000003</v>
      </c>
      <c r="P37" s="184">
        <f>IFERROR(M37/L37*100,0)</f>
        <v>100</v>
      </c>
      <c r="Q37" s="184">
        <f>IFERROR(P37/K37*100,0)</f>
        <v>100</v>
      </c>
    </row>
    <row r="38" spans="1:17" s="19" customFormat="1" ht="11.25">
      <c r="A38" s="31"/>
      <c r="B38" s="33"/>
      <c r="C38" s="33"/>
      <c r="D38" s="33">
        <v>8</v>
      </c>
      <c r="E38" s="33"/>
      <c r="F38" s="33"/>
      <c r="G38" s="409" t="s">
        <v>259</v>
      </c>
      <c r="H38" s="33"/>
      <c r="I38" s="49"/>
      <c r="J38" s="49"/>
      <c r="K38" s="49"/>
      <c r="L38" s="49">
        <f>L39+L40+L41</f>
        <v>2258400</v>
      </c>
      <c r="M38" s="49">
        <f>M39+M40+M41</f>
        <v>2258400</v>
      </c>
      <c r="N38" s="49">
        <f>N39+N40+N41</f>
        <v>2258400</v>
      </c>
      <c r="O38" s="49">
        <f>O39+O40+O41</f>
        <v>2258400</v>
      </c>
      <c r="P38" s="49"/>
      <c r="Q38" s="49"/>
    </row>
    <row r="39" spans="1:17" s="185" customFormat="1" ht="22.5">
      <c r="A39" s="181"/>
      <c r="B39" s="182"/>
      <c r="C39" s="182"/>
      <c r="D39" s="182"/>
      <c r="E39" s="182">
        <v>222</v>
      </c>
      <c r="F39" s="182"/>
      <c r="G39" s="183" t="s">
        <v>260</v>
      </c>
      <c r="H39" s="182" t="s">
        <v>238</v>
      </c>
      <c r="I39" s="184">
        <v>50</v>
      </c>
      <c r="J39" s="184">
        <v>32</v>
      </c>
      <c r="K39" s="184">
        <f>IFERROR(J39/I39*100,0)</f>
        <v>64</v>
      </c>
      <c r="L39" s="184">
        <v>0</v>
      </c>
      <c r="M39" s="184">
        <v>0</v>
      </c>
      <c r="N39" s="184">
        <v>0</v>
      </c>
      <c r="O39" s="184">
        <v>0</v>
      </c>
      <c r="P39" s="184">
        <f>IFERROR(M39/L39*100,0)</f>
        <v>0</v>
      </c>
      <c r="Q39" s="184">
        <f>IFERROR(P39/K39*100,0)</f>
        <v>0</v>
      </c>
    </row>
    <row r="40" spans="1:17" s="185" customFormat="1" ht="33.75">
      <c r="A40" s="181"/>
      <c r="B40" s="182"/>
      <c r="C40" s="182"/>
      <c r="D40" s="182"/>
      <c r="E40" s="182">
        <v>224</v>
      </c>
      <c r="F40" s="182"/>
      <c r="G40" s="183" t="s">
        <v>261</v>
      </c>
      <c r="H40" s="182" t="s">
        <v>238</v>
      </c>
      <c r="I40" s="184">
        <v>554</v>
      </c>
      <c r="J40" s="184">
        <v>200</v>
      </c>
      <c r="K40" s="184">
        <f>IFERROR(J40/I40*100,0)</f>
        <v>36.101083032490976</v>
      </c>
      <c r="L40" s="184">
        <v>440000</v>
      </c>
      <c r="M40" s="184">
        <v>440000</v>
      </c>
      <c r="N40" s="184">
        <v>440000</v>
      </c>
      <c r="O40" s="184">
        <v>440000</v>
      </c>
      <c r="P40" s="184">
        <f>IFERROR(M40/L40*100,0)</f>
        <v>100</v>
      </c>
      <c r="Q40" s="184">
        <f>IFERROR(P40/K40*100,0)</f>
        <v>277</v>
      </c>
    </row>
    <row r="41" spans="1:17" s="185" customFormat="1" ht="33.75">
      <c r="A41" s="181"/>
      <c r="B41" s="182"/>
      <c r="C41" s="182"/>
      <c r="D41" s="182"/>
      <c r="E41" s="182">
        <v>225</v>
      </c>
      <c r="F41" s="182"/>
      <c r="G41" s="183" t="s">
        <v>262</v>
      </c>
      <c r="H41" s="182" t="s">
        <v>238</v>
      </c>
      <c r="I41" s="184">
        <v>325</v>
      </c>
      <c r="J41" s="184">
        <v>450</v>
      </c>
      <c r="K41" s="184">
        <f>IFERROR(J41/I41*100,0)</f>
        <v>138.46153846153845</v>
      </c>
      <c r="L41" s="184">
        <v>1818400</v>
      </c>
      <c r="M41" s="184">
        <v>1818400</v>
      </c>
      <c r="N41" s="184">
        <v>1818400</v>
      </c>
      <c r="O41" s="184">
        <v>1818400</v>
      </c>
      <c r="P41" s="184">
        <f>IFERROR(M41/L41*100,0)</f>
        <v>100</v>
      </c>
      <c r="Q41" s="184">
        <f>IFERROR(P41/K41*100,0)</f>
        <v>72.222222222222229</v>
      </c>
    </row>
    <row r="42" spans="1:17" s="19" customFormat="1" ht="22.5">
      <c r="A42" s="20"/>
      <c r="B42" s="32"/>
      <c r="C42" s="32"/>
      <c r="D42" s="32">
        <v>9</v>
      </c>
      <c r="E42" s="32"/>
      <c r="F42" s="32"/>
      <c r="G42" s="180" t="s">
        <v>263</v>
      </c>
      <c r="H42" s="32"/>
      <c r="I42" s="48"/>
      <c r="J42" s="48"/>
      <c r="K42" s="48"/>
      <c r="L42" s="48">
        <f>L43+L44+L45+L46+L47</f>
        <v>39929533.099999994</v>
      </c>
      <c r="M42" s="48">
        <f>M43+M44+M45+M46+M47</f>
        <v>28976178.099999998</v>
      </c>
      <c r="N42" s="48">
        <f>N43+N44+N45+N46+N47</f>
        <v>28976178.099999998</v>
      </c>
      <c r="O42" s="48">
        <f>O43+O44+O45+O46+O47</f>
        <v>28976178.099999998</v>
      </c>
      <c r="P42" s="48"/>
      <c r="Q42" s="48"/>
    </row>
    <row r="43" spans="1:17" s="185" customFormat="1" ht="11.25">
      <c r="A43" s="181"/>
      <c r="B43" s="182"/>
      <c r="C43" s="182"/>
      <c r="D43" s="182"/>
      <c r="E43" s="182">
        <v>226</v>
      </c>
      <c r="F43" s="182"/>
      <c r="G43" s="183" t="s">
        <v>264</v>
      </c>
      <c r="H43" s="182" t="s">
        <v>238</v>
      </c>
      <c r="I43" s="184">
        <v>40</v>
      </c>
      <c r="J43" s="184">
        <v>69</v>
      </c>
      <c r="K43" s="184">
        <f>IFERROR(J43/I43*100,0)</f>
        <v>172.5</v>
      </c>
      <c r="L43" s="184">
        <v>523500</v>
      </c>
      <c r="M43" s="184">
        <v>523500</v>
      </c>
      <c r="N43" s="184">
        <v>523500</v>
      </c>
      <c r="O43" s="184">
        <v>523500</v>
      </c>
      <c r="P43" s="184">
        <f>IFERROR(M43/L43*100,0)</f>
        <v>100</v>
      </c>
      <c r="Q43" s="184">
        <f>IFERROR(P43/K43*100,0)</f>
        <v>57.971014492753625</v>
      </c>
    </row>
    <row r="44" spans="1:17" s="185" customFormat="1" ht="33.75">
      <c r="A44" s="181"/>
      <c r="B44" s="182"/>
      <c r="C44" s="182"/>
      <c r="D44" s="182"/>
      <c r="E44" s="182">
        <v>227</v>
      </c>
      <c r="F44" s="182"/>
      <c r="G44" s="183" t="s">
        <v>265</v>
      </c>
      <c r="H44" s="182" t="s">
        <v>244</v>
      </c>
      <c r="I44" s="184">
        <v>1</v>
      </c>
      <c r="J44" s="184">
        <v>0</v>
      </c>
      <c r="K44" s="184">
        <f>IFERROR(J44/I44*100,0)</f>
        <v>0</v>
      </c>
      <c r="L44" s="184">
        <v>10943219</v>
      </c>
      <c r="M44" s="184">
        <v>0</v>
      </c>
      <c r="N44" s="184">
        <v>0</v>
      </c>
      <c r="O44" s="184">
        <v>0</v>
      </c>
      <c r="P44" s="184">
        <f>IFERROR(M44/L44*100,0)</f>
        <v>0</v>
      </c>
      <c r="Q44" s="184">
        <f>IFERROR(P44/K44*100,0)</f>
        <v>0</v>
      </c>
    </row>
    <row r="45" spans="1:17" s="185" customFormat="1" ht="45">
      <c r="A45" s="181"/>
      <c r="B45" s="182"/>
      <c r="C45" s="182"/>
      <c r="D45" s="182"/>
      <c r="E45" s="182">
        <v>228</v>
      </c>
      <c r="F45" s="182"/>
      <c r="G45" s="183" t="s">
        <v>266</v>
      </c>
      <c r="H45" s="182" t="s">
        <v>244</v>
      </c>
      <c r="I45" s="184">
        <v>10</v>
      </c>
      <c r="J45" s="184">
        <v>2</v>
      </c>
      <c r="K45" s="184">
        <f>IFERROR(J45/I45*100,0)</f>
        <v>20</v>
      </c>
      <c r="L45" s="184">
        <v>244891</v>
      </c>
      <c r="M45" s="184">
        <v>244891</v>
      </c>
      <c r="N45" s="184">
        <v>244891</v>
      </c>
      <c r="O45" s="184">
        <v>244891</v>
      </c>
      <c r="P45" s="184">
        <f>IFERROR(M45/L45*100,0)</f>
        <v>100</v>
      </c>
      <c r="Q45" s="184">
        <f>IFERROR(P45/K45*100,0)</f>
        <v>500</v>
      </c>
    </row>
    <row r="46" spans="1:17" s="185" customFormat="1" ht="33.75">
      <c r="A46" s="181"/>
      <c r="B46" s="182"/>
      <c r="C46" s="182"/>
      <c r="D46" s="182"/>
      <c r="E46" s="182">
        <v>229</v>
      </c>
      <c r="F46" s="182"/>
      <c r="G46" s="183" t="s">
        <v>267</v>
      </c>
      <c r="H46" s="182" t="s">
        <v>238</v>
      </c>
      <c r="I46" s="184">
        <v>900</v>
      </c>
      <c r="J46" s="184">
        <v>888</v>
      </c>
      <c r="K46" s="184">
        <f>IFERROR(J46/I46*100,0)</f>
        <v>98.666666666666671</v>
      </c>
      <c r="L46" s="184">
        <v>2787121.32</v>
      </c>
      <c r="M46" s="184">
        <v>2787121.3200000003</v>
      </c>
      <c r="N46" s="184">
        <v>2787121.3200000003</v>
      </c>
      <c r="O46" s="184">
        <v>2787121.3200000003</v>
      </c>
      <c r="P46" s="184">
        <f>IFERROR(M46/L46*100,0)</f>
        <v>100.00000000000003</v>
      </c>
      <c r="Q46" s="184">
        <f>IFERROR(P46/K46*100,0)</f>
        <v>101.35135135135138</v>
      </c>
    </row>
    <row r="47" spans="1:17" s="185" customFormat="1" ht="22.5">
      <c r="A47" s="181"/>
      <c r="B47" s="182"/>
      <c r="C47" s="182"/>
      <c r="D47" s="182"/>
      <c r="E47" s="182">
        <v>230</v>
      </c>
      <c r="F47" s="182"/>
      <c r="G47" s="183" t="s">
        <v>268</v>
      </c>
      <c r="H47" s="182" t="s">
        <v>238</v>
      </c>
      <c r="I47" s="184">
        <v>8615</v>
      </c>
      <c r="J47" s="184">
        <v>8957</v>
      </c>
      <c r="K47" s="184">
        <f>IFERROR(J47/I47*100,0)</f>
        <v>103.96982008125362</v>
      </c>
      <c r="L47" s="184">
        <v>25430801.779999997</v>
      </c>
      <c r="M47" s="184">
        <v>25420665.779999997</v>
      </c>
      <c r="N47" s="184">
        <v>25420665.779999997</v>
      </c>
      <c r="O47" s="184">
        <v>25420665.779999997</v>
      </c>
      <c r="P47" s="184">
        <f>IFERROR(M47/L47*100,0)</f>
        <v>99.960142821733712</v>
      </c>
      <c r="Q47" s="184">
        <f>IFERROR(P47/K47*100,0)</f>
        <v>96.143421950344532</v>
      </c>
    </row>
    <row r="48" spans="1:17" s="185" customFormat="1" ht="11.25">
      <c r="A48" s="181"/>
      <c r="B48" s="182">
        <v>3</v>
      </c>
      <c r="C48" s="182"/>
      <c r="D48" s="182"/>
      <c r="E48" s="182"/>
      <c r="F48" s="182"/>
      <c r="G48" s="183" t="s">
        <v>269</v>
      </c>
      <c r="H48" s="182"/>
      <c r="I48" s="184"/>
      <c r="J48" s="184"/>
      <c r="K48" s="184"/>
      <c r="L48" s="184">
        <f>L49</f>
        <v>9860</v>
      </c>
      <c r="M48" s="184">
        <f t="shared" ref="M48:O50" si="3">M49</f>
        <v>9860</v>
      </c>
      <c r="N48" s="184">
        <f t="shared" si="3"/>
        <v>9860</v>
      </c>
      <c r="O48" s="184">
        <f t="shared" si="3"/>
        <v>9860</v>
      </c>
      <c r="P48" s="184"/>
      <c r="Q48" s="184"/>
    </row>
    <row r="49" spans="1:17" s="185" customFormat="1" ht="33.75">
      <c r="A49" s="181"/>
      <c r="B49" s="182"/>
      <c r="C49" s="182">
        <v>1</v>
      </c>
      <c r="D49" s="182"/>
      <c r="E49" s="182"/>
      <c r="F49" s="182"/>
      <c r="G49" s="183" t="s">
        <v>270</v>
      </c>
      <c r="H49" s="182"/>
      <c r="I49" s="184"/>
      <c r="J49" s="184"/>
      <c r="K49" s="184"/>
      <c r="L49" s="184">
        <f>L50</f>
        <v>9860</v>
      </c>
      <c r="M49" s="184">
        <f t="shared" si="3"/>
        <v>9860</v>
      </c>
      <c r="N49" s="184">
        <f t="shared" si="3"/>
        <v>9860</v>
      </c>
      <c r="O49" s="184">
        <f t="shared" si="3"/>
        <v>9860</v>
      </c>
      <c r="P49" s="184"/>
      <c r="Q49" s="184"/>
    </row>
    <row r="50" spans="1:17" s="185" customFormat="1" ht="11.25">
      <c r="A50" s="181"/>
      <c r="B50" s="182"/>
      <c r="C50" s="182"/>
      <c r="D50" s="182">
        <v>2</v>
      </c>
      <c r="E50" s="182"/>
      <c r="F50" s="182"/>
      <c r="G50" s="183" t="s">
        <v>271</v>
      </c>
      <c r="H50" s="182"/>
      <c r="I50" s="184"/>
      <c r="J50" s="184"/>
      <c r="K50" s="184"/>
      <c r="L50" s="184">
        <f>L51</f>
        <v>9860</v>
      </c>
      <c r="M50" s="184">
        <f t="shared" si="3"/>
        <v>9860</v>
      </c>
      <c r="N50" s="184">
        <f t="shared" si="3"/>
        <v>9860</v>
      </c>
      <c r="O50" s="184">
        <f t="shared" si="3"/>
        <v>9860</v>
      </c>
      <c r="P50" s="184"/>
      <c r="Q50" s="184"/>
    </row>
    <row r="51" spans="1:17" s="185" customFormat="1" ht="11.25">
      <c r="A51" s="181"/>
      <c r="B51" s="182"/>
      <c r="C51" s="182"/>
      <c r="D51" s="182"/>
      <c r="E51" s="182">
        <v>232</v>
      </c>
      <c r="F51" s="182"/>
      <c r="G51" s="183" t="s">
        <v>272</v>
      </c>
      <c r="H51" s="182" t="s">
        <v>238</v>
      </c>
      <c r="I51" s="184">
        <v>2142</v>
      </c>
      <c r="J51" s="184">
        <v>2098</v>
      </c>
      <c r="K51" s="184">
        <f>IFERROR(J51/I51*100,0)</f>
        <v>97.945845004668527</v>
      </c>
      <c r="L51" s="184">
        <v>9860</v>
      </c>
      <c r="M51" s="184">
        <v>9860</v>
      </c>
      <c r="N51" s="184">
        <v>9860</v>
      </c>
      <c r="O51" s="184">
        <v>9860</v>
      </c>
      <c r="P51" s="184">
        <f>IFERROR(M51/L51*100,0)</f>
        <v>100</v>
      </c>
      <c r="Q51" s="184">
        <f>IFERROR(P51/K51*100,0)</f>
        <v>102.09723546234511</v>
      </c>
    </row>
    <row r="52" spans="1:17" s="185" customFormat="1" ht="22.5">
      <c r="A52" s="181">
        <v>2</v>
      </c>
      <c r="B52" s="182"/>
      <c r="C52" s="182"/>
      <c r="D52" s="182"/>
      <c r="E52" s="182"/>
      <c r="F52" s="182"/>
      <c r="G52" s="183" t="s">
        <v>274</v>
      </c>
      <c r="H52" s="182"/>
      <c r="I52" s="184"/>
      <c r="J52" s="184"/>
      <c r="K52" s="184"/>
      <c r="L52" s="184">
        <f>L53</f>
        <v>89240966.340000004</v>
      </c>
      <c r="M52" s="184">
        <f t="shared" ref="M52:O53" si="4">M53</f>
        <v>89219345.829999998</v>
      </c>
      <c r="N52" s="184">
        <f t="shared" si="4"/>
        <v>89219345.829999998</v>
      </c>
      <c r="O52" s="184">
        <f t="shared" si="4"/>
        <v>89219345.829999998</v>
      </c>
      <c r="P52" s="184"/>
      <c r="Q52" s="184"/>
    </row>
    <row r="53" spans="1:17" s="19" customFormat="1" ht="11.25">
      <c r="A53" s="20"/>
      <c r="B53" s="32">
        <v>1</v>
      </c>
      <c r="C53" s="32"/>
      <c r="D53" s="32"/>
      <c r="E53" s="32"/>
      <c r="F53" s="32"/>
      <c r="G53" s="180" t="s">
        <v>223</v>
      </c>
      <c r="H53" s="32"/>
      <c r="I53" s="48"/>
      <c r="J53" s="48"/>
      <c r="K53" s="48"/>
      <c r="L53" s="48">
        <f>L54</f>
        <v>89240966.340000004</v>
      </c>
      <c r="M53" s="48">
        <f t="shared" si="4"/>
        <v>89219345.829999998</v>
      </c>
      <c r="N53" s="48">
        <f t="shared" si="4"/>
        <v>89219345.829999998</v>
      </c>
      <c r="O53" s="48">
        <f t="shared" si="4"/>
        <v>89219345.829999998</v>
      </c>
      <c r="P53" s="48"/>
      <c r="Q53" s="48"/>
    </row>
    <row r="54" spans="1:17" s="19" customFormat="1" ht="22.5">
      <c r="A54" s="20"/>
      <c r="B54" s="32"/>
      <c r="C54" s="32">
        <v>7</v>
      </c>
      <c r="D54" s="32"/>
      <c r="E54" s="32"/>
      <c r="F54" s="32"/>
      <c r="G54" s="180" t="s">
        <v>275</v>
      </c>
      <c r="H54" s="32"/>
      <c r="I54" s="48"/>
      <c r="J54" s="48"/>
      <c r="K54" s="48"/>
      <c r="L54" s="48">
        <f>L55+L58</f>
        <v>89240966.340000004</v>
      </c>
      <c r="M54" s="48">
        <f>M55+M58</f>
        <v>89219345.829999998</v>
      </c>
      <c r="N54" s="48">
        <f>N55+N58</f>
        <v>89219345.829999998</v>
      </c>
      <c r="O54" s="48">
        <f>O55+O58</f>
        <v>89219345.829999998</v>
      </c>
      <c r="P54" s="48"/>
      <c r="Q54" s="48"/>
    </row>
    <row r="55" spans="1:17" s="19" customFormat="1" ht="11.25">
      <c r="A55" s="20"/>
      <c r="B55" s="32"/>
      <c r="C55" s="32"/>
      <c r="D55" s="32">
        <v>1</v>
      </c>
      <c r="E55" s="32"/>
      <c r="F55" s="32"/>
      <c r="G55" s="180" t="s">
        <v>276</v>
      </c>
      <c r="H55" s="32"/>
      <c r="I55" s="48"/>
      <c r="J55" s="48"/>
      <c r="K55" s="48"/>
      <c r="L55" s="48">
        <f>L56+L57</f>
        <v>37463437.729999997</v>
      </c>
      <c r="M55" s="48">
        <f>M56+M57</f>
        <v>37462914.479999997</v>
      </c>
      <c r="N55" s="48">
        <f>N56+N57</f>
        <v>37462914.479999997</v>
      </c>
      <c r="O55" s="48">
        <f>O56+O57</f>
        <v>37462914.479999997</v>
      </c>
      <c r="P55" s="48"/>
      <c r="Q55" s="48"/>
    </row>
    <row r="56" spans="1:17" s="185" customFormat="1" ht="22.5">
      <c r="A56" s="181"/>
      <c r="B56" s="182"/>
      <c r="C56" s="182"/>
      <c r="D56" s="182"/>
      <c r="E56" s="182">
        <v>201</v>
      </c>
      <c r="F56" s="182"/>
      <c r="G56" s="183" t="s">
        <v>277</v>
      </c>
      <c r="H56" s="182" t="s">
        <v>242</v>
      </c>
      <c r="I56" s="184">
        <v>1</v>
      </c>
      <c r="J56" s="184">
        <v>1</v>
      </c>
      <c r="K56" s="184">
        <f>IFERROR(J56/I56*100,0)</f>
        <v>100</v>
      </c>
      <c r="L56" s="184">
        <v>0</v>
      </c>
      <c r="M56" s="184">
        <v>0</v>
      </c>
      <c r="N56" s="184">
        <v>0</v>
      </c>
      <c r="O56" s="184">
        <v>0</v>
      </c>
      <c r="P56" s="184">
        <f>IFERROR(M56/L56*100,0)</f>
        <v>0</v>
      </c>
      <c r="Q56" s="184">
        <f>IFERROR(P56/K56*100,0)</f>
        <v>0</v>
      </c>
    </row>
    <row r="57" spans="1:17" s="185" customFormat="1" ht="22.5">
      <c r="A57" s="181"/>
      <c r="B57" s="182"/>
      <c r="C57" s="182"/>
      <c r="D57" s="182"/>
      <c r="E57" s="182">
        <v>203</v>
      </c>
      <c r="F57" s="182"/>
      <c r="G57" s="183" t="s">
        <v>278</v>
      </c>
      <c r="H57" s="182" t="s">
        <v>276</v>
      </c>
      <c r="I57" s="184">
        <v>127</v>
      </c>
      <c r="J57" s="184">
        <v>1500</v>
      </c>
      <c r="K57" s="184">
        <f>IFERROR(J57/I57*100,0)</f>
        <v>1181.1023622047244</v>
      </c>
      <c r="L57" s="184">
        <v>37463437.729999997</v>
      </c>
      <c r="M57" s="184">
        <v>37462914.479999997</v>
      </c>
      <c r="N57" s="184">
        <v>37462914.479999997</v>
      </c>
      <c r="O57" s="184">
        <v>37462914.479999997</v>
      </c>
      <c r="P57" s="184">
        <f>IFERROR(M57/L57*100,0)</f>
        <v>99.9986033048975</v>
      </c>
      <c r="Q57" s="184">
        <f>IFERROR(P57/K57*100,0)</f>
        <v>8.4665484131479882</v>
      </c>
    </row>
    <row r="58" spans="1:17" s="19" customFormat="1" ht="11.25">
      <c r="A58" s="20"/>
      <c r="B58" s="32"/>
      <c r="C58" s="32"/>
      <c r="D58" s="32">
        <v>2</v>
      </c>
      <c r="E58" s="32"/>
      <c r="F58" s="32"/>
      <c r="G58" s="180" t="s">
        <v>279</v>
      </c>
      <c r="H58" s="32"/>
      <c r="I58" s="48"/>
      <c r="J58" s="48"/>
      <c r="K58" s="48"/>
      <c r="L58" s="48">
        <f>L59</f>
        <v>51777528.609999999</v>
      </c>
      <c r="M58" s="48">
        <f>M59</f>
        <v>51756431.350000001</v>
      </c>
      <c r="N58" s="48">
        <f>N59</f>
        <v>51756431.350000001</v>
      </c>
      <c r="O58" s="48">
        <f>O59</f>
        <v>51756431.350000001</v>
      </c>
      <c r="P58" s="48"/>
      <c r="Q58" s="48"/>
    </row>
    <row r="59" spans="1:17" s="185" customFormat="1" ht="33.75">
      <c r="A59" s="181"/>
      <c r="B59" s="182"/>
      <c r="C59" s="182"/>
      <c r="D59" s="182"/>
      <c r="E59" s="182">
        <v>204</v>
      </c>
      <c r="F59" s="182"/>
      <c r="G59" s="183" t="s">
        <v>280</v>
      </c>
      <c r="H59" s="182" t="s">
        <v>281</v>
      </c>
      <c r="I59" s="184">
        <v>1</v>
      </c>
      <c r="J59" s="184">
        <v>1</v>
      </c>
      <c r="K59" s="184">
        <f>IFERROR(J59/I59*100,0)</f>
        <v>100</v>
      </c>
      <c r="L59" s="184">
        <v>51777528.609999999</v>
      </c>
      <c r="M59" s="184">
        <v>51756431.350000001</v>
      </c>
      <c r="N59" s="184">
        <v>51756431.350000001</v>
      </c>
      <c r="O59" s="184">
        <v>51756431.350000001</v>
      </c>
      <c r="P59" s="184">
        <f>IFERROR(M59/L59*100,0)</f>
        <v>99.959254022804174</v>
      </c>
      <c r="Q59" s="184">
        <f>IFERROR(P59/K59*100,0)</f>
        <v>99.959254022804174</v>
      </c>
    </row>
    <row r="60" spans="1:17" s="185" customFormat="1" ht="22.5">
      <c r="A60" s="181">
        <v>3</v>
      </c>
      <c r="B60" s="182"/>
      <c r="C60" s="182"/>
      <c r="D60" s="182"/>
      <c r="E60" s="182"/>
      <c r="F60" s="182"/>
      <c r="G60" s="183" t="s">
        <v>282</v>
      </c>
      <c r="H60" s="182"/>
      <c r="I60" s="184"/>
      <c r="J60" s="184"/>
      <c r="K60" s="184"/>
      <c r="L60" s="184">
        <f>L61+L65</f>
        <v>21095692.430000003</v>
      </c>
      <c r="M60" s="184">
        <f>M61+M65</f>
        <v>20346757.720000003</v>
      </c>
      <c r="N60" s="184">
        <f>N61+N65</f>
        <v>20346757.720000003</v>
      </c>
      <c r="O60" s="184">
        <f>O61+O65</f>
        <v>20346757.720000003</v>
      </c>
      <c r="P60" s="184"/>
      <c r="Q60" s="184"/>
    </row>
    <row r="61" spans="1:17" s="185" customFormat="1" ht="11.25">
      <c r="A61" s="181"/>
      <c r="B61" s="182">
        <v>2</v>
      </c>
      <c r="C61" s="182"/>
      <c r="D61" s="182"/>
      <c r="E61" s="182"/>
      <c r="F61" s="182"/>
      <c r="G61" s="183" t="s">
        <v>229</v>
      </c>
      <c r="H61" s="182"/>
      <c r="I61" s="184"/>
      <c r="J61" s="184"/>
      <c r="K61" s="184"/>
      <c r="L61" s="184">
        <f>L62</f>
        <v>260156</v>
      </c>
      <c r="M61" s="184">
        <f t="shared" ref="M61:O63" si="5">M62</f>
        <v>260156</v>
      </c>
      <c r="N61" s="184">
        <f t="shared" si="5"/>
        <v>260156</v>
      </c>
      <c r="O61" s="184">
        <f t="shared" si="5"/>
        <v>260156</v>
      </c>
      <c r="P61" s="184"/>
      <c r="Q61" s="184"/>
    </row>
    <row r="62" spans="1:17" s="185" customFormat="1" ht="11.25">
      <c r="A62" s="181"/>
      <c r="B62" s="182"/>
      <c r="C62" s="182">
        <v>1</v>
      </c>
      <c r="D62" s="182"/>
      <c r="E62" s="182"/>
      <c r="F62" s="182"/>
      <c r="G62" s="183" t="s">
        <v>283</v>
      </c>
      <c r="H62" s="182"/>
      <c r="I62" s="184"/>
      <c r="J62" s="184"/>
      <c r="K62" s="184"/>
      <c r="L62" s="184">
        <f>L63</f>
        <v>260156</v>
      </c>
      <c r="M62" s="184">
        <f t="shared" si="5"/>
        <v>260156</v>
      </c>
      <c r="N62" s="184">
        <f t="shared" si="5"/>
        <v>260156</v>
      </c>
      <c r="O62" s="184">
        <f t="shared" si="5"/>
        <v>260156</v>
      </c>
      <c r="P62" s="184"/>
      <c r="Q62" s="184"/>
    </row>
    <row r="63" spans="1:17" s="185" customFormat="1" ht="22.5">
      <c r="A63" s="208"/>
      <c r="B63" s="209"/>
      <c r="C63" s="209"/>
      <c r="D63" s="209">
        <v>5</v>
      </c>
      <c r="E63" s="209"/>
      <c r="F63" s="209"/>
      <c r="G63" s="210" t="s">
        <v>284</v>
      </c>
      <c r="H63" s="209"/>
      <c r="I63" s="211"/>
      <c r="J63" s="211"/>
      <c r="K63" s="211"/>
      <c r="L63" s="211">
        <f>L64</f>
        <v>260156</v>
      </c>
      <c r="M63" s="211">
        <f t="shared" si="5"/>
        <v>260156</v>
      </c>
      <c r="N63" s="211">
        <f t="shared" si="5"/>
        <v>260156</v>
      </c>
      <c r="O63" s="211">
        <f t="shared" si="5"/>
        <v>260156</v>
      </c>
      <c r="P63" s="211"/>
      <c r="Q63" s="211"/>
    </row>
    <row r="64" spans="1:17" s="185" customFormat="1" ht="22.5">
      <c r="A64" s="181"/>
      <c r="B64" s="182"/>
      <c r="C64" s="182"/>
      <c r="D64" s="182"/>
      <c r="E64" s="182">
        <v>209</v>
      </c>
      <c r="F64" s="182"/>
      <c r="G64" s="183" t="s">
        <v>285</v>
      </c>
      <c r="H64" s="182" t="s">
        <v>324</v>
      </c>
      <c r="I64" s="184">
        <v>40000</v>
      </c>
      <c r="J64" s="184">
        <v>35000</v>
      </c>
      <c r="K64" s="184">
        <f>IFERROR(J64/I64*100,0)</f>
        <v>87.5</v>
      </c>
      <c r="L64" s="184">
        <v>260156</v>
      </c>
      <c r="M64" s="184">
        <v>260156</v>
      </c>
      <c r="N64" s="184">
        <v>260156</v>
      </c>
      <c r="O64" s="184">
        <v>260156</v>
      </c>
      <c r="P64" s="184">
        <f>IFERROR(M64/L64*100,0)</f>
        <v>100</v>
      </c>
      <c r="Q64" s="184">
        <f>IFERROR(P64/K64*100,0)</f>
        <v>114.28571428571428</v>
      </c>
    </row>
    <row r="65" spans="1:23" s="185" customFormat="1" ht="11.25">
      <c r="A65" s="181"/>
      <c r="B65" s="182">
        <v>3</v>
      </c>
      <c r="C65" s="182"/>
      <c r="D65" s="182"/>
      <c r="E65" s="182"/>
      <c r="F65" s="182"/>
      <c r="G65" s="183" t="s">
        <v>269</v>
      </c>
      <c r="H65" s="182"/>
      <c r="I65" s="184"/>
      <c r="J65" s="184"/>
      <c r="K65" s="184"/>
      <c r="L65" s="184">
        <f>L66+L69</f>
        <v>20835536.430000003</v>
      </c>
      <c r="M65" s="184">
        <f>M66+M69</f>
        <v>20086601.720000003</v>
      </c>
      <c r="N65" s="184">
        <f>N66+N69</f>
        <v>20086601.720000003</v>
      </c>
      <c r="O65" s="184">
        <f>O66+O69</f>
        <v>20086601.720000003</v>
      </c>
      <c r="P65" s="184"/>
      <c r="Q65" s="184"/>
    </row>
    <row r="66" spans="1:23" s="185" customFormat="1" ht="33.75">
      <c r="A66" s="181"/>
      <c r="B66" s="182"/>
      <c r="C66" s="182">
        <v>1</v>
      </c>
      <c r="D66" s="182"/>
      <c r="E66" s="182"/>
      <c r="F66" s="182"/>
      <c r="G66" s="183" t="s">
        <v>270</v>
      </c>
      <c r="H66" s="182"/>
      <c r="I66" s="184"/>
      <c r="J66" s="184"/>
      <c r="K66" s="184"/>
      <c r="L66" s="184">
        <f>L67</f>
        <v>18501269.060000002</v>
      </c>
      <c r="M66" s="184">
        <f t="shared" ref="M66:O67" si="6">M67</f>
        <v>17752602.690000001</v>
      </c>
      <c r="N66" s="184">
        <f t="shared" si="6"/>
        <v>17752602.690000001</v>
      </c>
      <c r="O66" s="184">
        <f t="shared" si="6"/>
        <v>17752602.690000001</v>
      </c>
      <c r="P66" s="184"/>
      <c r="Q66" s="184"/>
    </row>
    <row r="67" spans="1:23" s="185" customFormat="1" ht="22.5">
      <c r="A67" s="181"/>
      <c r="B67" s="182"/>
      <c r="C67" s="182"/>
      <c r="D67" s="182">
        <v>1</v>
      </c>
      <c r="E67" s="182"/>
      <c r="F67" s="182"/>
      <c r="G67" s="183" t="s">
        <v>286</v>
      </c>
      <c r="H67" s="182"/>
      <c r="I67" s="184"/>
      <c r="J67" s="184"/>
      <c r="K67" s="184"/>
      <c r="L67" s="184">
        <f>L68</f>
        <v>18501269.060000002</v>
      </c>
      <c r="M67" s="184">
        <f t="shared" si="6"/>
        <v>17752602.690000001</v>
      </c>
      <c r="N67" s="184">
        <f t="shared" si="6"/>
        <v>17752602.690000001</v>
      </c>
      <c r="O67" s="184">
        <f t="shared" si="6"/>
        <v>17752602.690000001</v>
      </c>
      <c r="P67" s="184"/>
      <c r="Q67" s="184"/>
    </row>
    <row r="68" spans="1:23" s="185" customFormat="1" ht="33.75">
      <c r="A68" s="181"/>
      <c r="B68" s="182"/>
      <c r="C68" s="182"/>
      <c r="D68" s="182"/>
      <c r="E68" s="182">
        <v>215</v>
      </c>
      <c r="F68" s="182"/>
      <c r="G68" s="183" t="s">
        <v>287</v>
      </c>
      <c r="H68" s="182" t="s">
        <v>325</v>
      </c>
      <c r="I68" s="184">
        <v>250</v>
      </c>
      <c r="J68" s="184">
        <v>1352</v>
      </c>
      <c r="K68" s="184">
        <f>IFERROR(J68/I68*100,0)</f>
        <v>540.80000000000007</v>
      </c>
      <c r="L68" s="184">
        <v>18501269.060000002</v>
      </c>
      <c r="M68" s="184">
        <v>17752602.690000001</v>
      </c>
      <c r="N68" s="184">
        <v>17752602.690000001</v>
      </c>
      <c r="O68" s="184">
        <v>17752602.690000001</v>
      </c>
      <c r="P68" s="184">
        <f>IFERROR(M68/L68*100,0)</f>
        <v>95.953432342548723</v>
      </c>
      <c r="Q68" s="184">
        <f>IFERROR(P68/K68*100,0)</f>
        <v>17.742868406536374</v>
      </c>
    </row>
    <row r="69" spans="1:23" s="185" customFormat="1" ht="22.5">
      <c r="A69" s="181"/>
      <c r="B69" s="182"/>
      <c r="C69" s="182">
        <v>9</v>
      </c>
      <c r="D69" s="182"/>
      <c r="E69" s="182"/>
      <c r="F69" s="182"/>
      <c r="G69" s="183" t="s">
        <v>288</v>
      </c>
      <c r="H69" s="182"/>
      <c r="I69" s="184"/>
      <c r="J69" s="184"/>
      <c r="K69" s="184"/>
      <c r="L69" s="184">
        <f>L70</f>
        <v>2334267.37</v>
      </c>
      <c r="M69" s="184">
        <f t="shared" ref="M69:O70" si="7">M70</f>
        <v>2333999.0300000003</v>
      </c>
      <c r="N69" s="184">
        <f t="shared" si="7"/>
        <v>2333999.0300000003</v>
      </c>
      <c r="O69" s="184">
        <f t="shared" si="7"/>
        <v>2333999.0300000003</v>
      </c>
      <c r="P69" s="184"/>
      <c r="Q69" s="184"/>
    </row>
    <row r="70" spans="1:23" s="185" customFormat="1" ht="11.25">
      <c r="A70" s="181"/>
      <c r="B70" s="182"/>
      <c r="C70" s="182"/>
      <c r="D70" s="182">
        <v>3</v>
      </c>
      <c r="E70" s="182"/>
      <c r="F70" s="182"/>
      <c r="G70" s="183" t="s">
        <v>290</v>
      </c>
      <c r="H70" s="182"/>
      <c r="I70" s="184"/>
      <c r="J70" s="184"/>
      <c r="K70" s="184"/>
      <c r="L70" s="184">
        <f>L71</f>
        <v>2334267.37</v>
      </c>
      <c r="M70" s="184">
        <f t="shared" si="7"/>
        <v>2333999.0300000003</v>
      </c>
      <c r="N70" s="184">
        <f t="shared" si="7"/>
        <v>2333999.0300000003</v>
      </c>
      <c r="O70" s="184">
        <f t="shared" si="7"/>
        <v>2333999.0300000003</v>
      </c>
      <c r="P70" s="184"/>
      <c r="Q70" s="184"/>
    </row>
    <row r="71" spans="1:23" s="185" customFormat="1" ht="11.25">
      <c r="A71" s="181"/>
      <c r="B71" s="182"/>
      <c r="C71" s="182"/>
      <c r="D71" s="182"/>
      <c r="E71" s="182">
        <v>201</v>
      </c>
      <c r="F71" s="182"/>
      <c r="G71" s="183" t="s">
        <v>289</v>
      </c>
      <c r="H71" s="182" t="s">
        <v>326</v>
      </c>
      <c r="I71" s="184">
        <v>460</v>
      </c>
      <c r="J71" s="184">
        <v>541</v>
      </c>
      <c r="K71" s="184">
        <f>IFERROR(J71/I71*100,0)</f>
        <v>117.60869565217391</v>
      </c>
      <c r="L71" s="184">
        <v>2334267.37</v>
      </c>
      <c r="M71" s="184">
        <v>2333999.0300000003</v>
      </c>
      <c r="N71" s="184">
        <v>2333999.0300000003</v>
      </c>
      <c r="O71" s="184">
        <v>2333999.0300000003</v>
      </c>
      <c r="P71" s="184">
        <f>IFERROR(M71/L71*100,0)</f>
        <v>99.988504316024446</v>
      </c>
      <c r="Q71" s="184">
        <f>IFERROR(P71/K71*100,0)</f>
        <v>85.01795191381008</v>
      </c>
    </row>
    <row r="72" spans="1:23" s="185" customFormat="1" ht="33.75">
      <c r="A72" s="181">
        <v>4</v>
      </c>
      <c r="B72" s="182"/>
      <c r="C72" s="182"/>
      <c r="D72" s="182"/>
      <c r="E72" s="182"/>
      <c r="F72" s="182"/>
      <c r="G72" s="183" t="s">
        <v>291</v>
      </c>
      <c r="H72" s="182"/>
      <c r="I72" s="184"/>
      <c r="J72" s="184"/>
      <c r="K72" s="184"/>
      <c r="L72" s="184">
        <f>L73</f>
        <v>390725833.09999996</v>
      </c>
      <c r="M72" s="184">
        <f>M73</f>
        <v>329011796.87</v>
      </c>
      <c r="N72" s="184">
        <f>N73</f>
        <v>329011796.87</v>
      </c>
      <c r="O72" s="184">
        <f>O73</f>
        <v>329011796.87</v>
      </c>
      <c r="P72" s="184"/>
      <c r="Q72" s="184"/>
    </row>
    <row r="73" spans="1:23" s="19" customFormat="1" ht="11.25">
      <c r="A73" s="20"/>
      <c r="B73" s="32">
        <v>2</v>
      </c>
      <c r="C73" s="32"/>
      <c r="D73" s="32"/>
      <c r="E73" s="32"/>
      <c r="F73" s="32"/>
      <c r="G73" s="180" t="s">
        <v>229</v>
      </c>
      <c r="H73" s="32"/>
      <c r="I73" s="48"/>
      <c r="J73" s="48"/>
      <c r="K73" s="48"/>
      <c r="L73" s="48">
        <f>L74+L82</f>
        <v>390725833.09999996</v>
      </c>
      <c r="M73" s="48">
        <f>M74+M82</f>
        <v>329011796.87</v>
      </c>
      <c r="N73" s="48">
        <f>N74+N82</f>
        <v>329011796.87</v>
      </c>
      <c r="O73" s="48">
        <f>O74+O82</f>
        <v>329011796.87</v>
      </c>
      <c r="P73" s="48"/>
      <c r="Q73" s="48"/>
    </row>
    <row r="74" spans="1:23" s="185" customFormat="1" ht="11.25">
      <c r="A74" s="181"/>
      <c r="B74" s="182"/>
      <c r="C74" s="182">
        <v>1</v>
      </c>
      <c r="D74" s="182"/>
      <c r="E74" s="182"/>
      <c r="F74" s="182"/>
      <c r="G74" s="183" t="s">
        <v>292</v>
      </c>
      <c r="H74" s="182"/>
      <c r="I74" s="184"/>
      <c r="J74" s="184"/>
      <c r="K74" s="184"/>
      <c r="L74" s="184">
        <f>L75+L77+L79</f>
        <v>148485769.67000002</v>
      </c>
      <c r="M74" s="184">
        <f>M75+M77+M79</f>
        <v>138284226.67000002</v>
      </c>
      <c r="N74" s="184">
        <f>N75+N77+N79</f>
        <v>138284226.67000002</v>
      </c>
      <c r="O74" s="184">
        <f>O75+O77+O79</f>
        <v>138284226.67000002</v>
      </c>
      <c r="P74" s="184"/>
      <c r="Q74" s="184"/>
    </row>
    <row r="75" spans="1:23" s="185" customFormat="1" ht="11.25">
      <c r="A75" s="181"/>
      <c r="B75" s="182"/>
      <c r="C75" s="182"/>
      <c r="D75" s="182">
        <v>1</v>
      </c>
      <c r="E75" s="182"/>
      <c r="F75" s="182"/>
      <c r="G75" s="183" t="s">
        <v>293</v>
      </c>
      <c r="H75" s="182"/>
      <c r="I75" s="184"/>
      <c r="J75" s="184"/>
      <c r="K75" s="184"/>
      <c r="L75" s="184">
        <f>L76</f>
        <v>90937649.520000011</v>
      </c>
      <c r="M75" s="184">
        <f>M76</f>
        <v>90937649.520000011</v>
      </c>
      <c r="N75" s="184">
        <f>N76</f>
        <v>90937649.520000011</v>
      </c>
      <c r="O75" s="184">
        <f>O76</f>
        <v>90937649.519999996</v>
      </c>
      <c r="P75" s="184"/>
      <c r="Q75" s="184"/>
    </row>
    <row r="76" spans="1:23" s="185" customFormat="1" ht="22.5">
      <c r="A76" s="181"/>
      <c r="B76" s="182"/>
      <c r="C76" s="182"/>
      <c r="D76" s="182"/>
      <c r="E76" s="182">
        <v>203</v>
      </c>
      <c r="F76" s="182"/>
      <c r="G76" s="183" t="s">
        <v>294</v>
      </c>
      <c r="H76" s="182" t="s">
        <v>327</v>
      </c>
      <c r="I76" s="184">
        <v>123972</v>
      </c>
      <c r="J76" s="184">
        <v>130066</v>
      </c>
      <c r="K76" s="184">
        <f>IFERROR(J76/I76*100,0)</f>
        <v>104.91562610912142</v>
      </c>
      <c r="L76" s="184">
        <v>90937649.520000011</v>
      </c>
      <c r="M76" s="184">
        <v>90937649.520000011</v>
      </c>
      <c r="N76" s="184">
        <v>90937649.520000011</v>
      </c>
      <c r="O76" s="184">
        <v>90937649.519999996</v>
      </c>
      <c r="P76" s="184">
        <f>IFERROR(M76/L76*100,0)</f>
        <v>100</v>
      </c>
      <c r="Q76" s="184">
        <f>IFERROR(P76/K76*100,0)</f>
        <v>95.314686389986619</v>
      </c>
    </row>
    <row r="77" spans="1:23" s="185" customFormat="1" ht="33.75">
      <c r="A77" s="181"/>
      <c r="B77" s="182"/>
      <c r="C77" s="182"/>
      <c r="D77" s="182">
        <v>3</v>
      </c>
      <c r="E77" s="182"/>
      <c r="F77" s="182"/>
      <c r="G77" s="183" t="s">
        <v>295</v>
      </c>
      <c r="H77" s="182"/>
      <c r="I77" s="184"/>
      <c r="J77" s="184"/>
      <c r="K77" s="184"/>
      <c r="L77" s="184">
        <f>L78</f>
        <v>8841179.0399999991</v>
      </c>
      <c r="M77" s="184">
        <f>M78</f>
        <v>5841179.0399999991</v>
      </c>
      <c r="N77" s="184">
        <f>N78</f>
        <v>5841179.0399999991</v>
      </c>
      <c r="O77" s="184">
        <f>O78</f>
        <v>5841179.0399999991</v>
      </c>
      <c r="P77" s="184"/>
      <c r="Q77" s="184"/>
    </row>
    <row r="78" spans="1:23" s="185" customFormat="1" ht="33.75">
      <c r="A78" s="181"/>
      <c r="B78" s="182"/>
      <c r="C78" s="182"/>
      <c r="D78" s="182"/>
      <c r="E78" s="182">
        <v>206</v>
      </c>
      <c r="F78" s="182"/>
      <c r="G78" s="183" t="s">
        <v>296</v>
      </c>
      <c r="H78" s="182" t="s">
        <v>328</v>
      </c>
      <c r="I78" s="184">
        <v>85.52</v>
      </c>
      <c r="J78" s="184">
        <v>20</v>
      </c>
      <c r="K78" s="184">
        <f>IFERROR(J78/I78*100,0)</f>
        <v>23.386342376052387</v>
      </c>
      <c r="L78" s="184">
        <v>8841179.0399999991</v>
      </c>
      <c r="M78" s="184">
        <v>5841179.0399999991</v>
      </c>
      <c r="N78" s="184">
        <v>5841179.0399999991</v>
      </c>
      <c r="O78" s="184">
        <v>5841179.0399999991</v>
      </c>
      <c r="P78" s="184">
        <f>IFERROR(M78/L78*100,0)</f>
        <v>66.067874132769504</v>
      </c>
      <c r="Q78" s="184">
        <f>IFERROR(P78/K78*100,0)</f>
        <v>282.50622979172238</v>
      </c>
      <c r="W78" s="212"/>
    </row>
    <row r="79" spans="1:23" s="185" customFormat="1" ht="22.5">
      <c r="A79" s="181"/>
      <c r="B79" s="182"/>
      <c r="C79" s="182"/>
      <c r="D79" s="182">
        <v>5</v>
      </c>
      <c r="E79" s="182"/>
      <c r="F79" s="182"/>
      <c r="G79" s="183" t="s">
        <v>284</v>
      </c>
      <c r="H79" s="182"/>
      <c r="I79" s="184"/>
      <c r="J79" s="184"/>
      <c r="K79" s="184"/>
      <c r="L79" s="184">
        <f>L80+L81</f>
        <v>48706941.109999999</v>
      </c>
      <c r="M79" s="184">
        <f>M80+M81</f>
        <v>41505398.109999999</v>
      </c>
      <c r="N79" s="184">
        <f>N80+N81</f>
        <v>41505398.109999999</v>
      </c>
      <c r="O79" s="184">
        <f>O80+O81</f>
        <v>41505398.109999999</v>
      </c>
      <c r="P79" s="184"/>
      <c r="Q79" s="184"/>
    </row>
    <row r="80" spans="1:23" s="185" customFormat="1" ht="22.5">
      <c r="A80" s="181"/>
      <c r="B80" s="182"/>
      <c r="C80" s="182"/>
      <c r="D80" s="182"/>
      <c r="E80" s="182">
        <v>207</v>
      </c>
      <c r="F80" s="182"/>
      <c r="G80" s="183" t="s">
        <v>297</v>
      </c>
      <c r="H80" s="182" t="s">
        <v>329</v>
      </c>
      <c r="I80" s="184">
        <v>1500000</v>
      </c>
      <c r="J80" s="184">
        <v>1214930</v>
      </c>
      <c r="K80" s="184">
        <f>IFERROR(J80/I80*100,0)</f>
        <v>80.995333333333335</v>
      </c>
      <c r="L80" s="184">
        <v>1729566.89</v>
      </c>
      <c r="M80" s="184">
        <v>1728023.89</v>
      </c>
      <c r="N80" s="184">
        <v>1728023.89</v>
      </c>
      <c r="O80" s="184">
        <v>1728023.89</v>
      </c>
      <c r="P80" s="184">
        <f>IFERROR(M80/L80*100,0)</f>
        <v>99.910786913826726</v>
      </c>
      <c r="Q80" s="184">
        <f>IFERROR(P80/K80*100,0)</f>
        <v>123.35375731172998</v>
      </c>
    </row>
    <row r="81" spans="1:21" s="185" customFormat="1" ht="11.25">
      <c r="A81" s="181"/>
      <c r="B81" s="182"/>
      <c r="C81" s="182"/>
      <c r="D81" s="182"/>
      <c r="E81" s="182">
        <v>208</v>
      </c>
      <c r="F81" s="182"/>
      <c r="G81" s="183" t="s">
        <v>298</v>
      </c>
      <c r="H81" s="182" t="s">
        <v>330</v>
      </c>
      <c r="I81" s="184">
        <v>400</v>
      </c>
      <c r="J81" s="184">
        <v>528</v>
      </c>
      <c r="K81" s="184">
        <f>IFERROR(J81/I81*100,0)</f>
        <v>132</v>
      </c>
      <c r="L81" s="184">
        <v>46977374.219999999</v>
      </c>
      <c r="M81" s="184">
        <v>39777374.219999999</v>
      </c>
      <c r="N81" s="184">
        <v>39777374.219999999</v>
      </c>
      <c r="O81" s="184">
        <v>39777374.219999999</v>
      </c>
      <c r="P81" s="184">
        <f>IFERROR(M81/L81*100,0)</f>
        <v>84.673472880196243</v>
      </c>
      <c r="Q81" s="184">
        <f>IFERROR(P81/K81*100,0)</f>
        <v>64.146570363785031</v>
      </c>
    </row>
    <row r="82" spans="1:21" s="185" customFormat="1" ht="22.5">
      <c r="A82" s="181"/>
      <c r="B82" s="182"/>
      <c r="C82" s="182">
        <v>2</v>
      </c>
      <c r="D82" s="182"/>
      <c r="E82" s="182"/>
      <c r="F82" s="182"/>
      <c r="G82" s="183" t="s">
        <v>230</v>
      </c>
      <c r="H82" s="182"/>
      <c r="I82" s="184"/>
      <c r="J82" s="184"/>
      <c r="K82" s="184"/>
      <c r="L82" s="184">
        <f>L83+L92+L94+L96+L98</f>
        <v>242240063.42999995</v>
      </c>
      <c r="M82" s="184">
        <f>M83+M92+M94+M96</f>
        <v>190727570.20000002</v>
      </c>
      <c r="N82" s="184">
        <f>N83+N92+N94+N96</f>
        <v>190727570.20000002</v>
      </c>
      <c r="O82" s="184">
        <f>O83+O92+O94+O96</f>
        <v>190727570.20000002</v>
      </c>
      <c r="P82" s="184"/>
      <c r="Q82" s="184"/>
    </row>
    <row r="83" spans="1:21" s="185" customFormat="1" ht="11.25">
      <c r="A83" s="181"/>
      <c r="B83" s="182"/>
      <c r="C83" s="182"/>
      <c r="D83" s="182">
        <v>1</v>
      </c>
      <c r="E83" s="182"/>
      <c r="F83" s="182"/>
      <c r="G83" s="183" t="s">
        <v>299</v>
      </c>
      <c r="H83" s="182"/>
      <c r="I83" s="184"/>
      <c r="J83" s="184"/>
      <c r="K83" s="184"/>
      <c r="L83" s="184">
        <f>L84+L85+L86+L87+L88+L89+L90+L91</f>
        <v>164851093.65999997</v>
      </c>
      <c r="M83" s="184">
        <f>M84+M85+M86+M87+M88+M89+M90+M91</f>
        <v>130875179.42999999</v>
      </c>
      <c r="N83" s="184">
        <f>N84+N85+N86+N87+N88+N89+N90+N91</f>
        <v>130875179.42999999</v>
      </c>
      <c r="O83" s="184">
        <f>O84+O85+O86+O87+O88+O89+O90+O91</f>
        <v>130875179.42999999</v>
      </c>
      <c r="P83" s="184"/>
      <c r="Q83" s="184"/>
    </row>
    <row r="84" spans="1:21" s="185" customFormat="1" ht="11.25">
      <c r="A84" s="181"/>
      <c r="B84" s="182"/>
      <c r="C84" s="182"/>
      <c r="D84" s="182"/>
      <c r="E84" s="182">
        <v>211</v>
      </c>
      <c r="F84" s="182"/>
      <c r="G84" s="183" t="s">
        <v>300</v>
      </c>
      <c r="H84" s="182" t="s">
        <v>331</v>
      </c>
      <c r="I84" s="184">
        <v>175000</v>
      </c>
      <c r="J84" s="184">
        <v>166409</v>
      </c>
      <c r="K84" s="184">
        <f t="shared" ref="K84:K91" si="8">IFERROR(J84/I84*100,0)</f>
        <v>95.090857142857146</v>
      </c>
      <c r="L84" s="184">
        <v>1827289.23</v>
      </c>
      <c r="M84" s="184">
        <v>1827289.23</v>
      </c>
      <c r="N84" s="184">
        <v>1827289.23</v>
      </c>
      <c r="O84" s="184">
        <v>1827289.23</v>
      </c>
      <c r="P84" s="184">
        <f t="shared" ref="P84:P91" si="9">IFERROR(M84/L84*100,0)</f>
        <v>100</v>
      </c>
      <c r="Q84" s="184">
        <f t="shared" ref="Q84:Q91" si="10">IFERROR(P84/K84*100,0)</f>
        <v>105.16258135076828</v>
      </c>
    </row>
    <row r="85" spans="1:21" s="185" customFormat="1" ht="22.5">
      <c r="A85" s="181"/>
      <c r="B85" s="182"/>
      <c r="C85" s="182"/>
      <c r="D85" s="182"/>
      <c r="E85" s="182">
        <v>213</v>
      </c>
      <c r="F85" s="182"/>
      <c r="G85" s="183" t="s">
        <v>301</v>
      </c>
      <c r="H85" s="182" t="s">
        <v>244</v>
      </c>
      <c r="I85" s="184">
        <v>3</v>
      </c>
      <c r="J85" s="184">
        <v>0.46</v>
      </c>
      <c r="K85" s="184">
        <f t="shared" si="8"/>
        <v>15.333333333333336</v>
      </c>
      <c r="L85" s="184">
        <v>11207445.540000001</v>
      </c>
      <c r="M85" s="184">
        <v>9407445.5399999991</v>
      </c>
      <c r="N85" s="184">
        <v>9407445.5399999991</v>
      </c>
      <c r="O85" s="184">
        <v>9407445.5399999991</v>
      </c>
      <c r="P85" s="184">
        <f t="shared" si="9"/>
        <v>83.939248300821973</v>
      </c>
      <c r="Q85" s="184">
        <f t="shared" si="10"/>
        <v>547.42988022275188</v>
      </c>
    </row>
    <row r="86" spans="1:21" s="185" customFormat="1" ht="33.75">
      <c r="A86" s="181"/>
      <c r="B86" s="182"/>
      <c r="C86" s="182"/>
      <c r="D86" s="182"/>
      <c r="E86" s="182">
        <v>215</v>
      </c>
      <c r="F86" s="182"/>
      <c r="G86" s="183" t="s">
        <v>302</v>
      </c>
      <c r="H86" s="182" t="s">
        <v>244</v>
      </c>
      <c r="I86" s="184">
        <v>5</v>
      </c>
      <c r="J86" s="184">
        <v>4</v>
      </c>
      <c r="K86" s="184">
        <f t="shared" si="8"/>
        <v>80</v>
      </c>
      <c r="L86" s="184">
        <v>1055161.24</v>
      </c>
      <c r="M86" s="184">
        <v>1019654.3700000001</v>
      </c>
      <c r="N86" s="184">
        <v>1019654.3700000001</v>
      </c>
      <c r="O86" s="184">
        <v>1019654.3700000001</v>
      </c>
      <c r="P86" s="184">
        <f t="shared" si="9"/>
        <v>96.634934202094087</v>
      </c>
      <c r="Q86" s="184">
        <f t="shared" si="10"/>
        <v>120.79366775261762</v>
      </c>
    </row>
    <row r="87" spans="1:21" s="185" customFormat="1" ht="33.75">
      <c r="A87" s="181"/>
      <c r="B87" s="182"/>
      <c r="C87" s="182"/>
      <c r="D87" s="182"/>
      <c r="E87" s="182">
        <v>216</v>
      </c>
      <c r="F87" s="182"/>
      <c r="G87" s="183" t="s">
        <v>303</v>
      </c>
      <c r="H87" s="182" t="s">
        <v>329</v>
      </c>
      <c r="I87" s="184">
        <v>10351</v>
      </c>
      <c r="J87" s="184">
        <v>20878.82</v>
      </c>
      <c r="K87" s="184">
        <f t="shared" si="8"/>
        <v>201.70824074968601</v>
      </c>
      <c r="L87" s="184">
        <v>20371353.120000001</v>
      </c>
      <c r="M87" s="184">
        <v>9834931.7599999998</v>
      </c>
      <c r="N87" s="184">
        <v>9834931.7599999998</v>
      </c>
      <c r="O87" s="184">
        <v>9834931.7599999998</v>
      </c>
      <c r="P87" s="184">
        <f t="shared" si="9"/>
        <v>48.278244955384679</v>
      </c>
      <c r="Q87" s="184">
        <f t="shared" si="10"/>
        <v>23.934691401773993</v>
      </c>
      <c r="S87" s="212"/>
    </row>
    <row r="88" spans="1:21" s="185" customFormat="1" ht="33.75">
      <c r="A88" s="208"/>
      <c r="B88" s="209"/>
      <c r="C88" s="209"/>
      <c r="D88" s="209"/>
      <c r="E88" s="209">
        <v>217</v>
      </c>
      <c r="F88" s="209"/>
      <c r="G88" s="210" t="s">
        <v>304</v>
      </c>
      <c r="H88" s="209" t="s">
        <v>244</v>
      </c>
      <c r="I88" s="211">
        <v>3</v>
      </c>
      <c r="J88" s="211">
        <v>3</v>
      </c>
      <c r="K88" s="211">
        <f t="shared" si="8"/>
        <v>100</v>
      </c>
      <c r="L88" s="211">
        <v>873131.86</v>
      </c>
      <c r="M88" s="211">
        <v>873131.86</v>
      </c>
      <c r="N88" s="211">
        <v>873131.86</v>
      </c>
      <c r="O88" s="211">
        <v>873131.86</v>
      </c>
      <c r="P88" s="211">
        <f t="shared" si="9"/>
        <v>100</v>
      </c>
      <c r="Q88" s="211">
        <f t="shared" si="10"/>
        <v>100</v>
      </c>
    </row>
    <row r="89" spans="1:21" s="185" customFormat="1" ht="33.75">
      <c r="A89" s="181"/>
      <c r="B89" s="182"/>
      <c r="C89" s="182"/>
      <c r="D89" s="182"/>
      <c r="E89" s="182">
        <v>218</v>
      </c>
      <c r="F89" s="182"/>
      <c r="G89" s="183" t="s">
        <v>305</v>
      </c>
      <c r="H89" s="182" t="s">
        <v>329</v>
      </c>
      <c r="I89" s="184">
        <v>20706</v>
      </c>
      <c r="J89" s="184">
        <v>42373</v>
      </c>
      <c r="K89" s="184">
        <f t="shared" si="8"/>
        <v>204.64116681155221</v>
      </c>
      <c r="L89" s="184">
        <v>39204574.869999997</v>
      </c>
      <c r="M89" s="184">
        <v>39204574.869999997</v>
      </c>
      <c r="N89" s="184">
        <v>39204574.869999997</v>
      </c>
      <c r="O89" s="184">
        <v>39204574.869999997</v>
      </c>
      <c r="P89" s="184">
        <f t="shared" si="9"/>
        <v>100</v>
      </c>
      <c r="Q89" s="184">
        <f t="shared" si="10"/>
        <v>48.866023175135112</v>
      </c>
      <c r="S89" s="212"/>
    </row>
    <row r="90" spans="1:21" s="185" customFormat="1" ht="45">
      <c r="A90" s="181"/>
      <c r="B90" s="182"/>
      <c r="C90" s="182"/>
      <c r="D90" s="182"/>
      <c r="E90" s="182">
        <v>219</v>
      </c>
      <c r="F90" s="182"/>
      <c r="G90" s="183" t="s">
        <v>306</v>
      </c>
      <c r="H90" s="183" t="s">
        <v>332</v>
      </c>
      <c r="I90" s="184">
        <v>6</v>
      </c>
      <c r="J90" s="184">
        <v>5</v>
      </c>
      <c r="K90" s="184">
        <f t="shared" si="8"/>
        <v>83.333333333333343</v>
      </c>
      <c r="L90" s="184">
        <v>90260797.799999982</v>
      </c>
      <c r="M90" s="184">
        <v>68656811.799999997</v>
      </c>
      <c r="N90" s="184">
        <v>68656811.799999997</v>
      </c>
      <c r="O90" s="184">
        <v>68656811.799999997</v>
      </c>
      <c r="P90" s="184">
        <f t="shared" si="9"/>
        <v>76.064929042761037</v>
      </c>
      <c r="Q90" s="184">
        <f t="shared" si="10"/>
        <v>91.277914851313241</v>
      </c>
    </row>
    <row r="91" spans="1:21" s="185" customFormat="1" ht="11.25">
      <c r="A91" s="181"/>
      <c r="B91" s="182"/>
      <c r="C91" s="182"/>
      <c r="D91" s="182"/>
      <c r="E91" s="182">
        <v>220</v>
      </c>
      <c r="F91" s="182"/>
      <c r="G91" s="183" t="s">
        <v>307</v>
      </c>
      <c r="H91" s="182" t="s">
        <v>330</v>
      </c>
      <c r="I91" s="184">
        <v>70</v>
      </c>
      <c r="J91" s="184">
        <v>50</v>
      </c>
      <c r="K91" s="184">
        <f t="shared" si="8"/>
        <v>71.428571428571431</v>
      </c>
      <c r="L91" s="184">
        <v>51340</v>
      </c>
      <c r="M91" s="184">
        <v>51340</v>
      </c>
      <c r="N91" s="184">
        <v>51340</v>
      </c>
      <c r="O91" s="184">
        <v>51340</v>
      </c>
      <c r="P91" s="184">
        <f t="shared" si="9"/>
        <v>100</v>
      </c>
      <c r="Q91" s="184">
        <f t="shared" si="10"/>
        <v>140</v>
      </c>
    </row>
    <row r="92" spans="1:21" s="185" customFormat="1" ht="11.25">
      <c r="A92" s="181"/>
      <c r="B92" s="182"/>
      <c r="C92" s="182"/>
      <c r="D92" s="182">
        <v>3</v>
      </c>
      <c r="E92" s="182"/>
      <c r="F92" s="182"/>
      <c r="G92" s="183" t="s">
        <v>308</v>
      </c>
      <c r="H92" s="182"/>
      <c r="I92" s="184"/>
      <c r="J92" s="184"/>
      <c r="K92" s="184"/>
      <c r="L92" s="184">
        <f>L93</f>
        <v>8237738.75</v>
      </c>
      <c r="M92" s="184">
        <f>M93</f>
        <v>5141217.75</v>
      </c>
      <c r="N92" s="184">
        <f>N93</f>
        <v>5141217.75</v>
      </c>
      <c r="O92" s="184">
        <f>O93</f>
        <v>5141217.75</v>
      </c>
      <c r="P92" s="184"/>
      <c r="Q92" s="184"/>
    </row>
    <row r="93" spans="1:21" s="185" customFormat="1" ht="45">
      <c r="A93" s="181"/>
      <c r="B93" s="182"/>
      <c r="C93" s="182"/>
      <c r="D93" s="182"/>
      <c r="E93" s="182">
        <v>222</v>
      </c>
      <c r="F93" s="182"/>
      <c r="G93" s="183" t="s">
        <v>309</v>
      </c>
      <c r="H93" s="182" t="s">
        <v>331</v>
      </c>
      <c r="I93" s="184">
        <v>83578.149999999994</v>
      </c>
      <c r="J93" s="184">
        <v>31193.88</v>
      </c>
      <c r="K93" s="184">
        <f>IFERROR(J93/I93*100,0)</f>
        <v>37.323008465729387</v>
      </c>
      <c r="L93" s="184">
        <v>8237738.75</v>
      </c>
      <c r="M93" s="184">
        <v>5141217.75</v>
      </c>
      <c r="N93" s="184">
        <v>5141217.75</v>
      </c>
      <c r="O93" s="184">
        <v>5141217.75</v>
      </c>
      <c r="P93" s="184">
        <f>IFERROR(M93/L93*100,0)</f>
        <v>62.410546219373607</v>
      </c>
      <c r="Q93" s="184">
        <f>IFERROR(P93/K93*100,0)</f>
        <v>167.21735140049071</v>
      </c>
      <c r="U93" s="212"/>
    </row>
    <row r="94" spans="1:21" s="185" customFormat="1" ht="11.25">
      <c r="A94" s="181"/>
      <c r="B94" s="182"/>
      <c r="C94" s="182"/>
      <c r="D94" s="182">
        <v>4</v>
      </c>
      <c r="E94" s="182"/>
      <c r="F94" s="182"/>
      <c r="G94" s="183" t="s">
        <v>310</v>
      </c>
      <c r="H94" s="182"/>
      <c r="I94" s="184"/>
      <c r="J94" s="184"/>
      <c r="K94" s="184"/>
      <c r="L94" s="184">
        <f>L95</f>
        <v>67785524.519999996</v>
      </c>
      <c r="M94" s="184">
        <f>M95</f>
        <v>54585524.520000003</v>
      </c>
      <c r="N94" s="184">
        <f>N95</f>
        <v>54585524.520000003</v>
      </c>
      <c r="O94" s="184">
        <f>O95</f>
        <v>54585524.520000003</v>
      </c>
      <c r="P94" s="184"/>
      <c r="Q94" s="184"/>
    </row>
    <row r="95" spans="1:21" s="185" customFormat="1" ht="11.25">
      <c r="A95" s="181"/>
      <c r="B95" s="182"/>
      <c r="C95" s="182"/>
      <c r="D95" s="182"/>
      <c r="E95" s="182">
        <v>223</v>
      </c>
      <c r="F95" s="182"/>
      <c r="G95" s="183" t="s">
        <v>310</v>
      </c>
      <c r="H95" s="182" t="s">
        <v>333</v>
      </c>
      <c r="I95" s="184">
        <v>9950</v>
      </c>
      <c r="J95" s="184">
        <v>7705</v>
      </c>
      <c r="K95" s="184">
        <f>IFERROR(J95/I95*100,0)</f>
        <v>77.437185929648251</v>
      </c>
      <c r="L95" s="184">
        <v>67785524.519999996</v>
      </c>
      <c r="M95" s="184">
        <v>54585524.520000003</v>
      </c>
      <c r="N95" s="184">
        <v>54585524.520000003</v>
      </c>
      <c r="O95" s="184">
        <v>54585524.520000003</v>
      </c>
      <c r="P95" s="184">
        <f>IFERROR(M95/L95*100,0)</f>
        <v>80.526815874817999</v>
      </c>
      <c r="Q95" s="184">
        <f>IFERROR(P95/K95*100,0)</f>
        <v>103.98985307650084</v>
      </c>
    </row>
    <row r="96" spans="1:21" s="185" customFormat="1" ht="11.25">
      <c r="A96" s="181"/>
      <c r="B96" s="182"/>
      <c r="C96" s="182"/>
      <c r="D96" s="182">
        <v>5</v>
      </c>
      <c r="E96" s="182"/>
      <c r="F96" s="182"/>
      <c r="G96" s="183" t="s">
        <v>311</v>
      </c>
      <c r="H96" s="182"/>
      <c r="I96" s="184"/>
      <c r="J96" s="184"/>
      <c r="K96" s="184"/>
      <c r="L96" s="184">
        <f>L97</f>
        <v>0</v>
      </c>
      <c r="M96" s="184">
        <f>M97+M99</f>
        <v>125648.5</v>
      </c>
      <c r="N96" s="184">
        <f>N97+N99</f>
        <v>125648.5</v>
      </c>
      <c r="O96" s="184">
        <f>O97+O99</f>
        <v>125648.5</v>
      </c>
      <c r="P96" s="184"/>
      <c r="Q96" s="184"/>
    </row>
    <row r="97" spans="1:17" s="185" customFormat="1" ht="45">
      <c r="A97" s="181"/>
      <c r="B97" s="182"/>
      <c r="C97" s="182"/>
      <c r="D97" s="182"/>
      <c r="E97" s="182">
        <v>224</v>
      </c>
      <c r="F97" s="182"/>
      <c r="G97" s="183" t="s">
        <v>312</v>
      </c>
      <c r="H97" s="182" t="s">
        <v>273</v>
      </c>
      <c r="I97" s="184">
        <v>121</v>
      </c>
      <c r="J97" s="184">
        <v>67</v>
      </c>
      <c r="K97" s="184">
        <f>IFERROR(J97/I97*100,0)</f>
        <v>55.371900826446286</v>
      </c>
      <c r="L97" s="184">
        <v>0</v>
      </c>
      <c r="M97" s="184">
        <v>0</v>
      </c>
      <c r="N97" s="184">
        <v>0</v>
      </c>
      <c r="O97" s="184">
        <v>0</v>
      </c>
      <c r="P97" s="184">
        <f>IFERROR(M97/L97*100,0)</f>
        <v>0</v>
      </c>
      <c r="Q97" s="184">
        <f>IFERROR(P97/K97*100,0)</f>
        <v>0</v>
      </c>
    </row>
    <row r="98" spans="1:17" s="185" customFormat="1" ht="11.25">
      <c r="A98" s="181"/>
      <c r="B98" s="182"/>
      <c r="C98" s="182"/>
      <c r="D98" s="182">
        <v>6</v>
      </c>
      <c r="E98" s="182"/>
      <c r="F98" s="182"/>
      <c r="G98" s="183" t="s">
        <v>311</v>
      </c>
      <c r="H98" s="182"/>
      <c r="I98" s="184"/>
      <c r="J98" s="184"/>
      <c r="K98" s="184"/>
      <c r="L98" s="184">
        <f>L99</f>
        <v>1365706.5</v>
      </c>
      <c r="M98" s="184">
        <f>M99</f>
        <v>125648.5</v>
      </c>
      <c r="N98" s="184">
        <f>N99</f>
        <v>125648.5</v>
      </c>
      <c r="O98" s="184">
        <f>O99</f>
        <v>125648.5</v>
      </c>
      <c r="P98" s="184"/>
      <c r="Q98" s="184"/>
    </row>
    <row r="99" spans="1:17" s="185" customFormat="1" ht="22.5">
      <c r="A99" s="181"/>
      <c r="B99" s="182"/>
      <c r="C99" s="182"/>
      <c r="D99" s="182"/>
      <c r="E99" s="182">
        <v>225</v>
      </c>
      <c r="F99" s="182"/>
      <c r="G99" s="183" t="s">
        <v>313</v>
      </c>
      <c r="H99" s="182" t="s">
        <v>234</v>
      </c>
      <c r="I99" s="184">
        <v>3567.5</v>
      </c>
      <c r="J99" s="184">
        <v>3218</v>
      </c>
      <c r="K99" s="184">
        <f>IFERROR(J99/I99*100,0)</f>
        <v>90.203223545900485</v>
      </c>
      <c r="L99" s="184">
        <v>1365706.5</v>
      </c>
      <c r="M99" s="184">
        <v>125648.5</v>
      </c>
      <c r="N99" s="184">
        <v>125648.5</v>
      </c>
      <c r="O99" s="184">
        <v>125648.5</v>
      </c>
      <c r="P99" s="184">
        <f>IFERROR(M99/L99*100,0)</f>
        <v>9.2002564240559739</v>
      </c>
      <c r="Q99" s="184">
        <f>IFERROR(P99/K99*100,0)</f>
        <v>10.199476318464788</v>
      </c>
    </row>
    <row r="100" spans="1:17" s="185" customFormat="1" ht="33.75">
      <c r="A100" s="181">
        <v>5</v>
      </c>
      <c r="B100" s="182"/>
      <c r="C100" s="182"/>
      <c r="D100" s="182"/>
      <c r="E100" s="182"/>
      <c r="F100" s="182"/>
      <c r="G100" s="183" t="s">
        <v>314</v>
      </c>
      <c r="H100" s="182"/>
      <c r="I100" s="184"/>
      <c r="J100" s="184"/>
      <c r="K100" s="184"/>
      <c r="L100" s="184">
        <f>L101+L110</f>
        <v>136453972.39000002</v>
      </c>
      <c r="M100" s="184">
        <f>M101+M110</f>
        <v>131520570.56</v>
      </c>
      <c r="N100" s="184">
        <f>N101+N110</f>
        <v>131520570.56</v>
      </c>
      <c r="O100" s="184">
        <f>O101+O110</f>
        <v>131520570.56</v>
      </c>
      <c r="P100" s="184"/>
      <c r="Q100" s="184"/>
    </row>
    <row r="101" spans="1:17" s="185" customFormat="1" ht="11.25">
      <c r="A101" s="181"/>
      <c r="B101" s="182">
        <v>1</v>
      </c>
      <c r="C101" s="182"/>
      <c r="D101" s="182"/>
      <c r="E101" s="182"/>
      <c r="F101" s="182"/>
      <c r="G101" s="183" t="s">
        <v>223</v>
      </c>
      <c r="H101" s="182"/>
      <c r="I101" s="184"/>
      <c r="J101" s="184"/>
      <c r="K101" s="184"/>
      <c r="L101" s="184">
        <f>L102+L105</f>
        <v>136453972.39000002</v>
      </c>
      <c r="M101" s="184">
        <f>M102+M105</f>
        <v>131520570.56</v>
      </c>
      <c r="N101" s="184">
        <f>N102+N105</f>
        <v>131520570.56</v>
      </c>
      <c r="O101" s="184">
        <f>O102+O105</f>
        <v>131520570.56</v>
      </c>
      <c r="P101" s="184"/>
      <c r="Q101" s="184"/>
    </row>
    <row r="102" spans="1:17" s="185" customFormat="1" ht="22.5">
      <c r="A102" s="181"/>
      <c r="B102" s="182"/>
      <c r="C102" s="182">
        <v>3</v>
      </c>
      <c r="D102" s="182"/>
      <c r="E102" s="182"/>
      <c r="F102" s="182"/>
      <c r="G102" s="183" t="s">
        <v>315</v>
      </c>
      <c r="H102" s="182"/>
      <c r="I102" s="184"/>
      <c r="J102" s="184"/>
      <c r="K102" s="184"/>
      <c r="L102" s="184">
        <f>L103</f>
        <v>27104159.850000001</v>
      </c>
      <c r="M102" s="184">
        <f t="shared" ref="M102:O103" si="11">M103</f>
        <v>27099873.850000001</v>
      </c>
      <c r="N102" s="184">
        <f t="shared" si="11"/>
        <v>27099873.850000001</v>
      </c>
      <c r="O102" s="184">
        <f t="shared" si="11"/>
        <v>27099873.850000001</v>
      </c>
      <c r="P102" s="184"/>
      <c r="Q102" s="184"/>
    </row>
    <row r="103" spans="1:17" s="185" customFormat="1" ht="11.25">
      <c r="A103" s="181"/>
      <c r="B103" s="182"/>
      <c r="C103" s="182"/>
      <c r="D103" s="182">
        <v>1</v>
      </c>
      <c r="E103" s="182"/>
      <c r="F103" s="182"/>
      <c r="G103" s="183" t="s">
        <v>316</v>
      </c>
      <c r="H103" s="182"/>
      <c r="I103" s="184"/>
      <c r="J103" s="184"/>
      <c r="K103" s="184"/>
      <c r="L103" s="184">
        <f>L104</f>
        <v>27104159.850000001</v>
      </c>
      <c r="M103" s="184">
        <f t="shared" si="11"/>
        <v>27099873.850000001</v>
      </c>
      <c r="N103" s="184">
        <f t="shared" si="11"/>
        <v>27099873.850000001</v>
      </c>
      <c r="O103" s="184">
        <f t="shared" si="11"/>
        <v>27099873.850000001</v>
      </c>
      <c r="P103" s="184"/>
      <c r="Q103" s="184"/>
    </row>
    <row r="104" spans="1:17" s="185" customFormat="1" ht="11.25">
      <c r="A104" s="181"/>
      <c r="B104" s="182"/>
      <c r="C104" s="182"/>
      <c r="D104" s="182"/>
      <c r="E104" s="182">
        <v>204</v>
      </c>
      <c r="F104" s="182"/>
      <c r="G104" s="183" t="s">
        <v>317</v>
      </c>
      <c r="H104" s="182" t="s">
        <v>234</v>
      </c>
      <c r="I104" s="184">
        <v>1</v>
      </c>
      <c r="J104" s="184">
        <v>1</v>
      </c>
      <c r="K104" s="184">
        <f>IFERROR(J104/I104*100,0)</f>
        <v>100</v>
      </c>
      <c r="L104" s="184">
        <v>27104159.850000001</v>
      </c>
      <c r="M104" s="184">
        <v>27099873.850000001</v>
      </c>
      <c r="N104" s="184">
        <v>27099873.850000001</v>
      </c>
      <c r="O104" s="184">
        <v>27099873.850000001</v>
      </c>
      <c r="P104" s="184">
        <f>IFERROR(M104/L104*100,0)</f>
        <v>99.984186929151392</v>
      </c>
      <c r="Q104" s="184">
        <f>IFERROR(P104/K104*100,0)</f>
        <v>99.984186929151392</v>
      </c>
    </row>
    <row r="105" spans="1:17" s="185" customFormat="1" ht="11.25">
      <c r="A105" s="181"/>
      <c r="B105" s="182"/>
      <c r="C105" s="182">
        <v>8</v>
      </c>
      <c r="D105" s="182"/>
      <c r="E105" s="182"/>
      <c r="F105" s="182"/>
      <c r="G105" s="183" t="s">
        <v>318</v>
      </c>
      <c r="H105" s="182"/>
      <c r="I105" s="184"/>
      <c r="J105" s="184"/>
      <c r="K105" s="184"/>
      <c r="L105" s="184">
        <f>L106+L108</f>
        <v>109349812.54000002</v>
      </c>
      <c r="M105" s="184">
        <f>M106+M108</f>
        <v>104420696.71000001</v>
      </c>
      <c r="N105" s="184">
        <f>N106+N108</f>
        <v>104420696.71000001</v>
      </c>
      <c r="O105" s="184">
        <f>O106+O108</f>
        <v>104420696.71000001</v>
      </c>
      <c r="P105" s="184"/>
      <c r="Q105" s="184"/>
    </row>
    <row r="106" spans="1:17" s="185" customFormat="1" ht="11.25">
      <c r="A106" s="181"/>
      <c r="B106" s="182"/>
      <c r="C106" s="182"/>
      <c r="D106" s="182">
        <v>2</v>
      </c>
      <c r="E106" s="182"/>
      <c r="F106" s="182"/>
      <c r="G106" s="183" t="s">
        <v>319</v>
      </c>
      <c r="H106" s="182"/>
      <c r="I106" s="184"/>
      <c r="J106" s="184"/>
      <c r="K106" s="184"/>
      <c r="L106" s="184">
        <f>L107</f>
        <v>93454.719999999987</v>
      </c>
      <c r="M106" s="184">
        <f>M107</f>
        <v>92854.719999999987</v>
      </c>
      <c r="N106" s="184">
        <f>N107</f>
        <v>92854.719999999987</v>
      </c>
      <c r="O106" s="184">
        <f>O107</f>
        <v>92854.719999999987</v>
      </c>
      <c r="P106" s="184"/>
      <c r="Q106" s="184"/>
    </row>
    <row r="107" spans="1:17" s="185" customFormat="1" ht="11.25">
      <c r="A107" s="181"/>
      <c r="B107" s="182"/>
      <c r="C107" s="182"/>
      <c r="D107" s="182"/>
      <c r="E107" s="182">
        <v>207</v>
      </c>
      <c r="F107" s="182"/>
      <c r="G107" s="183" t="s">
        <v>320</v>
      </c>
      <c r="H107" s="182" t="s">
        <v>234</v>
      </c>
      <c r="I107" s="184">
        <v>1</v>
      </c>
      <c r="J107" s="184">
        <v>1</v>
      </c>
      <c r="K107" s="184">
        <f>IFERROR(J107/I107*100,0)</f>
        <v>100</v>
      </c>
      <c r="L107" s="184">
        <v>93454.719999999987</v>
      </c>
      <c r="M107" s="184">
        <v>92854.719999999987</v>
      </c>
      <c r="N107" s="184">
        <v>92854.719999999987</v>
      </c>
      <c r="O107" s="184">
        <v>92854.719999999987</v>
      </c>
      <c r="P107" s="184">
        <f>IFERROR(M107/L107*100,0)</f>
        <v>99.357977852804012</v>
      </c>
      <c r="Q107" s="184">
        <f>IFERROR(P107/K107*100,0)</f>
        <v>99.357977852804012</v>
      </c>
    </row>
    <row r="108" spans="1:17" s="185" customFormat="1" ht="11.25">
      <c r="A108" s="181"/>
      <c r="B108" s="182"/>
      <c r="C108" s="182"/>
      <c r="D108" s="182">
        <v>5</v>
      </c>
      <c r="E108" s="182"/>
      <c r="F108" s="182"/>
      <c r="G108" s="183" t="s">
        <v>321</v>
      </c>
      <c r="H108" s="182"/>
      <c r="I108" s="184"/>
      <c r="J108" s="184"/>
      <c r="K108" s="184"/>
      <c r="L108" s="184">
        <f>L109</f>
        <v>109256357.82000002</v>
      </c>
      <c r="M108" s="184">
        <f>M109</f>
        <v>104327841.99000001</v>
      </c>
      <c r="N108" s="184">
        <f>N109</f>
        <v>104327841.99000001</v>
      </c>
      <c r="O108" s="184">
        <f>O109</f>
        <v>104327841.99000001</v>
      </c>
      <c r="P108" s="184"/>
      <c r="Q108" s="184"/>
    </row>
    <row r="109" spans="1:17" s="185" customFormat="1" ht="11.25">
      <c r="A109" s="181"/>
      <c r="B109" s="182"/>
      <c r="C109" s="182"/>
      <c r="D109" s="182"/>
      <c r="E109" s="182">
        <v>201</v>
      </c>
      <c r="F109" s="182"/>
      <c r="G109" s="183" t="s">
        <v>322</v>
      </c>
      <c r="H109" s="182" t="s">
        <v>334</v>
      </c>
      <c r="I109" s="184">
        <v>1</v>
      </c>
      <c r="J109" s="184">
        <v>1</v>
      </c>
      <c r="K109" s="184">
        <f>IFERROR(J109/I109*100,0)</f>
        <v>100</v>
      </c>
      <c r="L109" s="184">
        <v>109256357.82000002</v>
      </c>
      <c r="M109" s="184">
        <v>104327841.99000001</v>
      </c>
      <c r="N109" s="184">
        <v>104327841.99000001</v>
      </c>
      <c r="O109" s="184">
        <v>104327841.99000001</v>
      </c>
      <c r="P109" s="184">
        <f>IFERROR(M109/L109*100,0)</f>
        <v>95.489035211918974</v>
      </c>
      <c r="Q109" s="184">
        <f>IFERROR(P109/K109*100,0)</f>
        <v>95.489035211918974</v>
      </c>
    </row>
    <row r="110" spans="1:17" s="185" customFormat="1" ht="11.25">
      <c r="A110" s="181"/>
      <c r="B110" s="182">
        <v>1</v>
      </c>
      <c r="C110" s="182"/>
      <c r="D110" s="182"/>
      <c r="E110" s="182"/>
      <c r="F110" s="182"/>
      <c r="G110" s="183" t="s">
        <v>223</v>
      </c>
      <c r="H110" s="182"/>
      <c r="I110" s="184"/>
      <c r="J110" s="184"/>
      <c r="K110" s="184"/>
      <c r="L110" s="184">
        <f>L111</f>
        <v>0</v>
      </c>
      <c r="M110" s="184">
        <f t="shared" ref="M110:O112" si="12">M111</f>
        <v>0</v>
      </c>
      <c r="N110" s="184">
        <f t="shared" si="12"/>
        <v>0</v>
      </c>
      <c r="O110" s="184">
        <f t="shared" si="12"/>
        <v>0</v>
      </c>
      <c r="P110" s="184"/>
      <c r="Q110" s="184"/>
    </row>
    <row r="111" spans="1:17" s="19" customFormat="1" ht="22.5">
      <c r="A111" s="20"/>
      <c r="B111" s="32"/>
      <c r="C111" s="32">
        <v>3</v>
      </c>
      <c r="D111" s="32"/>
      <c r="E111" s="32"/>
      <c r="F111" s="32"/>
      <c r="G111" s="180" t="s">
        <v>315</v>
      </c>
      <c r="H111" s="32"/>
      <c r="I111" s="48"/>
      <c r="J111" s="48"/>
      <c r="K111" s="48"/>
      <c r="L111" s="48">
        <f>L112</f>
        <v>0</v>
      </c>
      <c r="M111" s="48">
        <f t="shared" si="12"/>
        <v>0</v>
      </c>
      <c r="N111" s="48">
        <f t="shared" si="12"/>
        <v>0</v>
      </c>
      <c r="O111" s="48">
        <f t="shared" si="12"/>
        <v>0</v>
      </c>
      <c r="P111" s="48"/>
      <c r="Q111" s="48"/>
    </row>
    <row r="112" spans="1:17" s="19" customFormat="1" ht="11.25">
      <c r="A112" s="20"/>
      <c r="B112" s="32"/>
      <c r="C112" s="32"/>
      <c r="D112" s="32">
        <v>5</v>
      </c>
      <c r="E112" s="32"/>
      <c r="F112" s="32"/>
      <c r="G112" s="180" t="s">
        <v>321</v>
      </c>
      <c r="H112" s="32"/>
      <c r="I112" s="48"/>
      <c r="J112" s="48"/>
      <c r="K112" s="48"/>
      <c r="L112" s="48">
        <f>L113</f>
        <v>0</v>
      </c>
      <c r="M112" s="48">
        <f t="shared" si="12"/>
        <v>0</v>
      </c>
      <c r="N112" s="48">
        <f t="shared" si="12"/>
        <v>0</v>
      </c>
      <c r="O112" s="48">
        <f t="shared" si="12"/>
        <v>0</v>
      </c>
      <c r="P112" s="48"/>
      <c r="Q112" s="48"/>
    </row>
    <row r="113" spans="1:17" s="185" customFormat="1" ht="11.25">
      <c r="A113" s="181"/>
      <c r="B113" s="182"/>
      <c r="C113" s="182"/>
      <c r="D113" s="182"/>
      <c r="E113" s="182">
        <v>208</v>
      </c>
      <c r="F113" s="182"/>
      <c r="G113" s="183" t="s">
        <v>323</v>
      </c>
      <c r="H113" s="182" t="s">
        <v>234</v>
      </c>
      <c r="I113" s="184">
        <v>1</v>
      </c>
      <c r="J113" s="184">
        <v>2</v>
      </c>
      <c r="K113" s="184">
        <f>IFERROR(J113/I113*100,0)</f>
        <v>200</v>
      </c>
      <c r="L113" s="184">
        <v>0</v>
      </c>
      <c r="M113" s="184">
        <v>0</v>
      </c>
      <c r="N113" s="184">
        <v>0</v>
      </c>
      <c r="O113" s="184">
        <v>0</v>
      </c>
      <c r="P113" s="184">
        <f>IFERROR(M113/L113*100,0)</f>
        <v>0</v>
      </c>
      <c r="Q113" s="184">
        <f>IFERROR(P113/K113*100,0)</f>
        <v>0</v>
      </c>
    </row>
    <row r="114" spans="1:17" s="185" customFormat="1" ht="15" customHeight="1">
      <c r="A114" s="181"/>
      <c r="B114" s="182"/>
      <c r="C114" s="182"/>
      <c r="D114" s="182"/>
      <c r="E114" s="182"/>
      <c r="F114" s="182"/>
      <c r="G114" s="183"/>
      <c r="H114" s="182"/>
      <c r="I114" s="184"/>
      <c r="J114" s="184"/>
      <c r="K114" s="184"/>
      <c r="L114" s="184"/>
      <c r="M114" s="184"/>
      <c r="N114" s="184"/>
      <c r="O114" s="184"/>
      <c r="P114" s="184"/>
      <c r="Q114" s="184"/>
    </row>
    <row r="115" spans="1:17" s="19" customFormat="1" ht="15" customHeight="1">
      <c r="A115" s="20"/>
      <c r="B115" s="32"/>
      <c r="C115" s="32"/>
      <c r="D115" s="32"/>
      <c r="E115" s="32"/>
      <c r="F115" s="32"/>
      <c r="G115" s="28" t="s">
        <v>78</v>
      </c>
      <c r="H115" s="32"/>
      <c r="I115" s="48"/>
      <c r="J115" s="48"/>
      <c r="K115" s="48"/>
      <c r="L115" s="48">
        <f>L100+L72+L60+L52+L8</f>
        <v>749597908.52999997</v>
      </c>
      <c r="M115" s="48">
        <f>M100+M72+M60+M52+M8</f>
        <v>631726985.59000003</v>
      </c>
      <c r="N115" s="48">
        <f>N100+N72+N60+N52+N8</f>
        <v>631726985.59000003</v>
      </c>
      <c r="O115" s="48">
        <f>O100+O72+O60+O52+O8</f>
        <v>631726985.59000003</v>
      </c>
      <c r="P115" s="48"/>
      <c r="Q115" s="48"/>
    </row>
    <row r="116" spans="1:17" s="19" customFormat="1" ht="15" customHeight="1">
      <c r="A116" s="31"/>
      <c r="B116" s="33"/>
      <c r="C116" s="33"/>
      <c r="D116" s="33"/>
      <c r="E116" s="33"/>
      <c r="F116" s="33"/>
      <c r="G116" s="33"/>
      <c r="H116" s="33"/>
      <c r="I116" s="49"/>
      <c r="J116" s="49"/>
      <c r="K116" s="49"/>
      <c r="L116" s="49"/>
      <c r="M116" s="49"/>
      <c r="N116" s="49"/>
      <c r="O116" s="49"/>
      <c r="P116" s="49"/>
      <c r="Q116" s="49"/>
    </row>
    <row r="117" spans="1:17">
      <c r="B117" s="13"/>
      <c r="C117" s="13"/>
    </row>
    <row r="118" spans="1:17">
      <c r="B118" s="5"/>
      <c r="C118" s="5"/>
      <c r="L118" s="7"/>
      <c r="M118" s="7"/>
    </row>
    <row r="119" spans="1:17">
      <c r="B119" s="8"/>
      <c r="C119" s="8"/>
      <c r="L119" s="10"/>
      <c r="M119" s="10"/>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16"/>
  <sheetViews>
    <sheetView showGridLines="0" view="pageBreakPreview" zoomScaleNormal="80" zoomScaleSheetLayoutView="100" zoomScalePageLayoutView="110" workbookViewId="0">
      <selection activeCell="G19" sqref="G19"/>
    </sheetView>
  </sheetViews>
  <sheetFormatPr baseColWidth="10" defaultColWidth="11.42578125" defaultRowHeight="13.5"/>
  <cols>
    <col min="1" max="1" width="6.85546875" style="135" customWidth="1"/>
    <col min="2" max="3" width="3.42578125" style="135" customWidth="1"/>
    <col min="4" max="4" width="4.5703125" style="135" customWidth="1"/>
    <col min="5" max="5" width="5.140625" style="135" customWidth="1"/>
    <col min="6" max="6" width="55" style="135" customWidth="1"/>
    <col min="7" max="7" width="112.85546875" style="135" customWidth="1"/>
    <col min="8" max="16384" width="11.42578125" style="135"/>
  </cols>
  <sheetData>
    <row r="1" spans="1:7" ht="35.1" customHeight="1">
      <c r="A1" s="478" t="s">
        <v>86</v>
      </c>
      <c r="B1" s="479"/>
      <c r="C1" s="479"/>
      <c r="D1" s="479"/>
      <c r="E1" s="479"/>
      <c r="F1" s="479"/>
      <c r="G1" s="480"/>
    </row>
    <row r="2" spans="1:7" ht="6" customHeight="1">
      <c r="G2" s="264"/>
    </row>
    <row r="3" spans="1:7" ht="20.100000000000001" customHeight="1">
      <c r="A3" s="481" t="str">
        <f>Caratula!A13</f>
        <v>Unidad Responsable del Gasto: 02CD02 DELEGACIÓN AZCAPOTZALCO.</v>
      </c>
      <c r="B3" s="482"/>
      <c r="C3" s="482"/>
      <c r="D3" s="482"/>
      <c r="E3" s="482"/>
      <c r="F3" s="482"/>
      <c r="G3" s="483"/>
    </row>
    <row r="4" spans="1:7" ht="20.100000000000001" customHeight="1">
      <c r="A4" s="481" t="str">
        <f>Caratula!A24</f>
        <v>Período: Enero-Junio 2018.</v>
      </c>
      <c r="B4" s="482"/>
      <c r="C4" s="482"/>
      <c r="D4" s="482"/>
      <c r="E4" s="482"/>
      <c r="F4" s="482"/>
      <c r="G4" s="483"/>
    </row>
    <row r="5" spans="1:7" ht="34.35" customHeight="1">
      <c r="A5" s="476" t="s">
        <v>84</v>
      </c>
      <c r="B5" s="476" t="s">
        <v>44</v>
      </c>
      <c r="C5" s="476" t="s">
        <v>42</v>
      </c>
      <c r="D5" s="476" t="s">
        <v>43</v>
      </c>
      <c r="E5" s="476" t="s">
        <v>12</v>
      </c>
      <c r="F5" s="476" t="s">
        <v>13</v>
      </c>
      <c r="G5" s="476" t="s">
        <v>193</v>
      </c>
    </row>
    <row r="6" spans="1:7" ht="20.85" customHeight="1">
      <c r="A6" s="477"/>
      <c r="B6" s="477"/>
      <c r="C6" s="477"/>
      <c r="D6" s="477"/>
      <c r="E6" s="477"/>
      <c r="F6" s="477"/>
      <c r="G6" s="477"/>
    </row>
    <row r="7" spans="1:7" s="430" customFormat="1" ht="11.25">
      <c r="A7" s="432">
        <v>1</v>
      </c>
      <c r="B7" s="432"/>
      <c r="C7" s="432"/>
      <c r="D7" s="432"/>
      <c r="E7" s="432"/>
      <c r="F7" s="434" t="s">
        <v>222</v>
      </c>
      <c r="G7" s="438"/>
    </row>
    <row r="8" spans="1:7" s="430" customFormat="1" ht="15" customHeight="1">
      <c r="A8" s="432"/>
      <c r="B8" s="432">
        <v>1</v>
      </c>
      <c r="C8" s="432"/>
      <c r="D8" s="432"/>
      <c r="E8" s="432"/>
      <c r="F8" s="432" t="s">
        <v>223</v>
      </c>
      <c r="G8" s="438"/>
    </row>
    <row r="9" spans="1:7" s="430" customFormat="1" ht="15" customHeight="1">
      <c r="A9" s="432"/>
      <c r="B9" s="432"/>
      <c r="C9" s="432">
        <v>2</v>
      </c>
      <c r="D9" s="432"/>
      <c r="E9" s="432"/>
      <c r="F9" s="432" t="s">
        <v>224</v>
      </c>
      <c r="G9" s="438"/>
    </row>
    <row r="10" spans="1:7" s="430" customFormat="1" ht="15" customHeight="1">
      <c r="A10" s="432"/>
      <c r="B10" s="432"/>
      <c r="C10" s="432"/>
      <c r="D10" s="432">
        <v>4</v>
      </c>
      <c r="E10" s="432"/>
      <c r="F10" s="432" t="s">
        <v>225</v>
      </c>
      <c r="G10" s="438"/>
    </row>
    <row r="11" spans="1:7" s="430" customFormat="1" ht="26.25" customHeight="1">
      <c r="A11" s="432"/>
      <c r="B11" s="432"/>
      <c r="C11" s="432"/>
      <c r="D11" s="432"/>
      <c r="E11" s="432">
        <v>201</v>
      </c>
      <c r="F11" s="432" t="s">
        <v>226</v>
      </c>
      <c r="G11" s="431" t="s">
        <v>1255</v>
      </c>
    </row>
    <row r="12" spans="1:7" s="430" customFormat="1" ht="33.75">
      <c r="A12" s="432"/>
      <c r="B12" s="432"/>
      <c r="C12" s="432"/>
      <c r="D12" s="432"/>
      <c r="E12" s="432">
        <v>202</v>
      </c>
      <c r="F12" s="436" t="s">
        <v>228</v>
      </c>
      <c r="G12" s="431" t="s">
        <v>1065</v>
      </c>
    </row>
    <row r="13" spans="1:7" s="430" customFormat="1" ht="15" customHeight="1">
      <c r="A13" s="432"/>
      <c r="B13" s="432">
        <v>2</v>
      </c>
      <c r="C13" s="432"/>
      <c r="D13" s="432"/>
      <c r="E13" s="432"/>
      <c r="F13" s="432" t="s">
        <v>229</v>
      </c>
      <c r="G13" s="438"/>
    </row>
    <row r="14" spans="1:7" s="430" customFormat="1" ht="15" customHeight="1">
      <c r="A14" s="432"/>
      <c r="B14" s="432"/>
      <c r="C14" s="432">
        <v>2</v>
      </c>
      <c r="D14" s="432"/>
      <c r="E14" s="432"/>
      <c r="F14" s="432" t="s">
        <v>230</v>
      </c>
      <c r="G14" s="438"/>
    </row>
    <row r="15" spans="1:7" s="430" customFormat="1" ht="15" customHeight="1">
      <c r="A15" s="432"/>
      <c r="B15" s="432"/>
      <c r="C15" s="432"/>
      <c r="D15" s="432">
        <v>6</v>
      </c>
      <c r="E15" s="432"/>
      <c r="F15" s="432" t="s">
        <v>231</v>
      </c>
      <c r="G15" s="438"/>
    </row>
    <row r="16" spans="1:7" s="430" customFormat="1" ht="32.25" customHeight="1">
      <c r="A16" s="432"/>
      <c r="B16" s="432"/>
      <c r="C16" s="432"/>
      <c r="D16" s="432"/>
      <c r="E16" s="432">
        <v>203</v>
      </c>
      <c r="F16" s="432" t="s">
        <v>232</v>
      </c>
      <c r="G16" s="431" t="s">
        <v>1250</v>
      </c>
    </row>
    <row r="17" spans="1:7" s="430" customFormat="1" ht="15" customHeight="1">
      <c r="A17" s="432"/>
      <c r="B17" s="432"/>
      <c r="C17" s="432">
        <v>3</v>
      </c>
      <c r="D17" s="432"/>
      <c r="E17" s="432"/>
      <c r="F17" s="432" t="s">
        <v>235</v>
      </c>
      <c r="G17" s="438"/>
    </row>
    <row r="18" spans="1:7" s="430" customFormat="1" ht="11.25">
      <c r="A18" s="432"/>
      <c r="B18" s="432"/>
      <c r="C18" s="432"/>
      <c r="D18" s="432">
        <v>1</v>
      </c>
      <c r="E18" s="432"/>
      <c r="F18" s="434" t="s">
        <v>236</v>
      </c>
      <c r="G18" s="438"/>
    </row>
    <row r="19" spans="1:7" s="430" customFormat="1" ht="15" customHeight="1">
      <c r="A19" s="432"/>
      <c r="B19" s="432"/>
      <c r="C19" s="432"/>
      <c r="D19" s="432"/>
      <c r="E19" s="432">
        <v>205</v>
      </c>
      <c r="F19" s="432" t="s">
        <v>237</v>
      </c>
      <c r="G19" s="438"/>
    </row>
    <row r="20" spans="1:7" s="430" customFormat="1" ht="11.25">
      <c r="A20" s="432"/>
      <c r="B20" s="432"/>
      <c r="C20" s="432">
        <v>4</v>
      </c>
      <c r="D20" s="432"/>
      <c r="E20" s="432"/>
      <c r="F20" s="436" t="s">
        <v>239</v>
      </c>
      <c r="G20" s="438"/>
    </row>
    <row r="21" spans="1:7" s="430" customFormat="1" ht="15" customHeight="1">
      <c r="A21" s="432"/>
      <c r="B21" s="432"/>
      <c r="C21" s="432"/>
      <c r="D21" s="432">
        <v>1</v>
      </c>
      <c r="E21" s="432"/>
      <c r="F21" s="432" t="s">
        <v>240</v>
      </c>
      <c r="G21" s="438"/>
    </row>
    <row r="22" spans="1:7" s="430" customFormat="1" ht="63" customHeight="1">
      <c r="A22" s="432"/>
      <c r="B22" s="432"/>
      <c r="C22" s="432"/>
      <c r="D22" s="432"/>
      <c r="E22" s="432">
        <v>211</v>
      </c>
      <c r="F22" s="434" t="s">
        <v>241</v>
      </c>
      <c r="G22" s="431" t="s">
        <v>1254</v>
      </c>
    </row>
    <row r="23" spans="1:7" s="430" customFormat="1" ht="22.5">
      <c r="A23" s="432"/>
      <c r="B23" s="432"/>
      <c r="C23" s="432"/>
      <c r="D23" s="432"/>
      <c r="E23" s="432">
        <v>212</v>
      </c>
      <c r="F23" s="434" t="s">
        <v>243</v>
      </c>
      <c r="G23" s="438"/>
    </row>
    <row r="24" spans="1:7" s="430" customFormat="1" ht="15" customHeight="1">
      <c r="A24" s="432"/>
      <c r="B24" s="432"/>
      <c r="C24" s="432"/>
      <c r="D24" s="432">
        <v>2</v>
      </c>
      <c r="E24" s="432"/>
      <c r="F24" s="432" t="s">
        <v>245</v>
      </c>
      <c r="G24" s="438"/>
    </row>
    <row r="25" spans="1:7" s="430" customFormat="1" ht="33.75">
      <c r="A25" s="432"/>
      <c r="B25" s="432"/>
      <c r="C25" s="432"/>
      <c r="D25" s="432"/>
      <c r="E25" s="432">
        <v>213</v>
      </c>
      <c r="F25" s="434" t="s">
        <v>246</v>
      </c>
      <c r="G25" s="431" t="s">
        <v>1065</v>
      </c>
    </row>
    <row r="26" spans="1:7" s="430" customFormat="1" ht="39.75" customHeight="1">
      <c r="A26" s="432"/>
      <c r="B26" s="432"/>
      <c r="C26" s="432"/>
      <c r="D26" s="432"/>
      <c r="E26" s="432">
        <v>214</v>
      </c>
      <c r="F26" s="434" t="s">
        <v>247</v>
      </c>
      <c r="G26" s="431" t="s">
        <v>1253</v>
      </c>
    </row>
    <row r="27" spans="1:7" s="430" customFormat="1" ht="15" customHeight="1">
      <c r="A27" s="432"/>
      <c r="B27" s="432"/>
      <c r="C27" s="432"/>
      <c r="D27" s="432"/>
      <c r="E27" s="432">
        <v>215</v>
      </c>
      <c r="F27" s="432" t="s">
        <v>248</v>
      </c>
      <c r="G27" s="438"/>
    </row>
    <row r="28" spans="1:7" s="430" customFormat="1" ht="15" customHeight="1">
      <c r="A28" s="432"/>
      <c r="B28" s="432"/>
      <c r="C28" s="432">
        <v>5</v>
      </c>
      <c r="D28" s="432"/>
      <c r="E28" s="432"/>
      <c r="F28" s="432" t="s">
        <v>250</v>
      </c>
      <c r="G28" s="438"/>
    </row>
    <row r="29" spans="1:7" s="430" customFormat="1" ht="15" customHeight="1">
      <c r="A29" s="432"/>
      <c r="B29" s="432"/>
      <c r="C29" s="432"/>
      <c r="D29" s="432">
        <v>1</v>
      </c>
      <c r="E29" s="432"/>
      <c r="F29" s="432" t="s">
        <v>251</v>
      </c>
      <c r="G29" s="438"/>
    </row>
    <row r="30" spans="1:7" s="430" customFormat="1" ht="15" customHeight="1">
      <c r="A30" s="439"/>
      <c r="B30" s="439"/>
      <c r="C30" s="439"/>
      <c r="D30" s="439"/>
      <c r="E30" s="439">
        <v>216</v>
      </c>
      <c r="F30" s="439" t="s">
        <v>252</v>
      </c>
      <c r="G30" s="440"/>
    </row>
    <row r="31" spans="1:7" s="430" customFormat="1" ht="39.75" customHeight="1">
      <c r="A31" s="432"/>
      <c r="B31" s="432"/>
      <c r="C31" s="432"/>
      <c r="D31" s="432"/>
      <c r="E31" s="432">
        <v>218</v>
      </c>
      <c r="F31" s="434" t="s">
        <v>253</v>
      </c>
      <c r="G31" s="431" t="s">
        <v>1252</v>
      </c>
    </row>
    <row r="32" spans="1:7" s="430" customFormat="1" ht="15" customHeight="1">
      <c r="A32" s="432"/>
      <c r="B32" s="432"/>
      <c r="C32" s="432">
        <v>6</v>
      </c>
      <c r="D32" s="432"/>
      <c r="E32" s="432"/>
      <c r="F32" s="432" t="s">
        <v>254</v>
      </c>
      <c r="G32" s="438"/>
    </row>
    <row r="33" spans="1:7" s="430" customFormat="1" ht="15" customHeight="1">
      <c r="A33" s="432"/>
      <c r="B33" s="432"/>
      <c r="C33" s="432"/>
      <c r="D33" s="432">
        <v>3</v>
      </c>
      <c r="E33" s="432"/>
      <c r="F33" s="432" t="s">
        <v>255</v>
      </c>
      <c r="G33" s="438"/>
    </row>
    <row r="34" spans="1:7" s="430" customFormat="1" ht="11.25">
      <c r="A34" s="432"/>
      <c r="B34" s="432"/>
      <c r="C34" s="432"/>
      <c r="D34" s="432"/>
      <c r="E34" s="432">
        <v>219</v>
      </c>
      <c r="F34" s="432" t="s">
        <v>256</v>
      </c>
      <c r="G34" s="431" t="s">
        <v>1251</v>
      </c>
    </row>
    <row r="35" spans="1:7" s="430" customFormat="1" ht="15" customHeight="1">
      <c r="A35" s="432"/>
      <c r="B35" s="432"/>
      <c r="C35" s="432"/>
      <c r="D35" s="432">
        <v>5</v>
      </c>
      <c r="E35" s="432"/>
      <c r="F35" s="432" t="s">
        <v>257</v>
      </c>
      <c r="G35" s="438"/>
    </row>
    <row r="36" spans="1:7" s="430" customFormat="1" ht="15" customHeight="1">
      <c r="A36" s="432"/>
      <c r="B36" s="432"/>
      <c r="C36" s="432"/>
      <c r="D36" s="432"/>
      <c r="E36" s="432">
        <v>220</v>
      </c>
      <c r="F36" s="432" t="s">
        <v>258</v>
      </c>
      <c r="G36" s="438"/>
    </row>
    <row r="37" spans="1:7" s="430" customFormat="1" ht="15" customHeight="1">
      <c r="A37" s="432"/>
      <c r="B37" s="432"/>
      <c r="C37" s="432"/>
      <c r="D37" s="432">
        <v>8</v>
      </c>
      <c r="E37" s="432"/>
      <c r="F37" s="432" t="s">
        <v>259</v>
      </c>
      <c r="G37" s="438"/>
    </row>
    <row r="38" spans="1:7" s="430" customFormat="1" ht="33.75">
      <c r="A38" s="432"/>
      <c r="B38" s="432"/>
      <c r="C38" s="432"/>
      <c r="D38" s="432"/>
      <c r="E38" s="432">
        <v>222</v>
      </c>
      <c r="F38" s="432" t="s">
        <v>260</v>
      </c>
      <c r="G38" s="431" t="s">
        <v>1065</v>
      </c>
    </row>
    <row r="39" spans="1:7" s="430" customFormat="1" ht="22.5">
      <c r="A39" s="432"/>
      <c r="B39" s="432"/>
      <c r="C39" s="432"/>
      <c r="D39" s="432"/>
      <c r="E39" s="432">
        <v>224</v>
      </c>
      <c r="F39" s="434" t="s">
        <v>261</v>
      </c>
      <c r="G39" s="431" t="s">
        <v>1250</v>
      </c>
    </row>
    <row r="40" spans="1:7" s="430" customFormat="1" ht="33.75">
      <c r="A40" s="432"/>
      <c r="B40" s="432"/>
      <c r="C40" s="432"/>
      <c r="D40" s="432"/>
      <c r="E40" s="432">
        <v>225</v>
      </c>
      <c r="F40" s="436" t="s">
        <v>262</v>
      </c>
      <c r="G40" s="431" t="s">
        <v>1249</v>
      </c>
    </row>
    <row r="41" spans="1:7" s="430" customFormat="1" ht="15" customHeight="1">
      <c r="A41" s="432"/>
      <c r="B41" s="432"/>
      <c r="C41" s="432"/>
      <c r="D41" s="432">
        <v>9</v>
      </c>
      <c r="E41" s="432"/>
      <c r="F41" s="432" t="s">
        <v>263</v>
      </c>
      <c r="G41" s="438"/>
    </row>
    <row r="42" spans="1:7" s="430" customFormat="1" ht="52.5" customHeight="1">
      <c r="A42" s="432"/>
      <c r="B42" s="432"/>
      <c r="C42" s="432"/>
      <c r="D42" s="432"/>
      <c r="E42" s="432">
        <v>226</v>
      </c>
      <c r="F42" s="432" t="s">
        <v>264</v>
      </c>
      <c r="G42" s="431" t="s">
        <v>1249</v>
      </c>
    </row>
    <row r="43" spans="1:7" s="430" customFormat="1" ht="33.75">
      <c r="A43" s="432"/>
      <c r="B43" s="432"/>
      <c r="C43" s="432"/>
      <c r="D43" s="432"/>
      <c r="E43" s="432">
        <v>227</v>
      </c>
      <c r="F43" s="434" t="s">
        <v>265</v>
      </c>
      <c r="G43" s="431" t="s">
        <v>1065</v>
      </c>
    </row>
    <row r="44" spans="1:7" s="430" customFormat="1" ht="33.75">
      <c r="A44" s="432"/>
      <c r="B44" s="432"/>
      <c r="C44" s="432"/>
      <c r="D44" s="432"/>
      <c r="E44" s="432">
        <v>228</v>
      </c>
      <c r="F44" s="434" t="s">
        <v>266</v>
      </c>
      <c r="G44" s="431" t="s">
        <v>1248</v>
      </c>
    </row>
    <row r="45" spans="1:7" s="430" customFormat="1" ht="22.5">
      <c r="A45" s="432"/>
      <c r="B45" s="432"/>
      <c r="C45" s="432"/>
      <c r="D45" s="432"/>
      <c r="E45" s="432">
        <v>229</v>
      </c>
      <c r="F45" s="434" t="s">
        <v>267</v>
      </c>
      <c r="G45" s="438"/>
    </row>
    <row r="46" spans="1:7" s="430" customFormat="1" ht="15" customHeight="1">
      <c r="A46" s="432"/>
      <c r="B46" s="432"/>
      <c r="C46" s="432"/>
      <c r="D46" s="432"/>
      <c r="E46" s="432">
        <v>230</v>
      </c>
      <c r="F46" s="432" t="s">
        <v>268</v>
      </c>
      <c r="G46" s="438"/>
    </row>
    <row r="47" spans="1:7" s="430" customFormat="1" ht="15" customHeight="1">
      <c r="A47" s="432"/>
      <c r="B47" s="432">
        <v>3</v>
      </c>
      <c r="C47" s="432"/>
      <c r="D47" s="432"/>
      <c r="E47" s="432"/>
      <c r="F47" s="432" t="s">
        <v>269</v>
      </c>
      <c r="G47" s="438"/>
    </row>
    <row r="48" spans="1:7" s="430" customFormat="1" ht="22.5">
      <c r="A48" s="432"/>
      <c r="B48" s="432"/>
      <c r="C48" s="432">
        <v>1</v>
      </c>
      <c r="D48" s="432"/>
      <c r="E48" s="432"/>
      <c r="F48" s="436" t="s">
        <v>270</v>
      </c>
      <c r="G48" s="438"/>
    </row>
    <row r="49" spans="1:7" s="430" customFormat="1" ht="15" customHeight="1">
      <c r="A49" s="432"/>
      <c r="B49" s="432"/>
      <c r="C49" s="432"/>
      <c r="D49" s="432">
        <v>2</v>
      </c>
      <c r="E49" s="432"/>
      <c r="F49" s="432" t="s">
        <v>271</v>
      </c>
      <c r="G49" s="438"/>
    </row>
    <row r="50" spans="1:7" s="430" customFormat="1" ht="15" customHeight="1">
      <c r="A50" s="432"/>
      <c r="B50" s="432"/>
      <c r="C50" s="432"/>
      <c r="D50" s="432"/>
      <c r="E50" s="432">
        <v>232</v>
      </c>
      <c r="F50" s="432" t="s">
        <v>272</v>
      </c>
      <c r="G50" s="438"/>
    </row>
    <row r="51" spans="1:7" s="430" customFormat="1" ht="11.25">
      <c r="A51" s="432">
        <v>2</v>
      </c>
      <c r="B51" s="432"/>
      <c r="C51" s="432"/>
      <c r="D51" s="432"/>
      <c r="E51" s="432"/>
      <c r="F51" s="434" t="s">
        <v>274</v>
      </c>
      <c r="G51" s="438"/>
    </row>
    <row r="52" spans="1:7" s="430" customFormat="1" ht="15" customHeight="1">
      <c r="A52" s="432"/>
      <c r="B52" s="432">
        <v>1</v>
      </c>
      <c r="C52" s="432"/>
      <c r="D52" s="432"/>
      <c r="E52" s="432"/>
      <c r="F52" s="432" t="s">
        <v>223</v>
      </c>
      <c r="G52" s="438"/>
    </row>
    <row r="53" spans="1:7" s="430" customFormat="1" ht="11.25">
      <c r="A53" s="432"/>
      <c r="B53" s="432"/>
      <c r="C53" s="432">
        <v>7</v>
      </c>
      <c r="D53" s="432"/>
      <c r="E53" s="432"/>
      <c r="F53" s="434" t="s">
        <v>275</v>
      </c>
      <c r="G53" s="438"/>
    </row>
    <row r="54" spans="1:7" s="430" customFormat="1" ht="15" customHeight="1">
      <c r="A54" s="439"/>
      <c r="B54" s="439"/>
      <c r="C54" s="439"/>
      <c r="D54" s="439">
        <v>1</v>
      </c>
      <c r="E54" s="439"/>
      <c r="F54" s="439" t="s">
        <v>276</v>
      </c>
      <c r="G54" s="440"/>
    </row>
    <row r="55" spans="1:7" s="430" customFormat="1" ht="51" customHeight="1">
      <c r="A55" s="432"/>
      <c r="B55" s="432"/>
      <c r="C55" s="432"/>
      <c r="D55" s="432"/>
      <c r="E55" s="432">
        <v>201</v>
      </c>
      <c r="F55" s="432" t="s">
        <v>277</v>
      </c>
      <c r="G55" s="431" t="s">
        <v>1065</v>
      </c>
    </row>
    <row r="56" spans="1:7" s="430" customFormat="1" ht="15" customHeight="1">
      <c r="A56" s="432"/>
      <c r="B56" s="432"/>
      <c r="C56" s="432"/>
      <c r="D56" s="432"/>
      <c r="E56" s="432">
        <v>203</v>
      </c>
      <c r="F56" s="432" t="s">
        <v>278</v>
      </c>
      <c r="G56" s="438"/>
    </row>
    <row r="57" spans="1:7" s="430" customFormat="1" ht="15" customHeight="1">
      <c r="A57" s="432"/>
      <c r="B57" s="432"/>
      <c r="C57" s="432"/>
      <c r="D57" s="432">
        <v>2</v>
      </c>
      <c r="E57" s="432"/>
      <c r="F57" s="432" t="s">
        <v>279</v>
      </c>
      <c r="G57" s="438"/>
    </row>
    <row r="58" spans="1:7" s="430" customFormat="1" ht="22.5">
      <c r="A58" s="432"/>
      <c r="B58" s="432"/>
      <c r="C58" s="432"/>
      <c r="D58" s="432"/>
      <c r="E58" s="432">
        <v>204</v>
      </c>
      <c r="F58" s="436" t="s">
        <v>280</v>
      </c>
      <c r="G58" s="438"/>
    </row>
    <row r="59" spans="1:7" s="430" customFormat="1" ht="15" customHeight="1">
      <c r="A59" s="432">
        <v>3</v>
      </c>
      <c r="B59" s="432"/>
      <c r="C59" s="432"/>
      <c r="D59" s="432"/>
      <c r="E59" s="432"/>
      <c r="F59" s="432" t="s">
        <v>282</v>
      </c>
      <c r="G59" s="438"/>
    </row>
    <row r="60" spans="1:7" s="430" customFormat="1" ht="15" customHeight="1">
      <c r="A60" s="432"/>
      <c r="B60" s="432">
        <v>2</v>
      </c>
      <c r="C60" s="432"/>
      <c r="D60" s="432"/>
      <c r="E60" s="432"/>
      <c r="F60" s="432" t="s">
        <v>229</v>
      </c>
      <c r="G60" s="438"/>
    </row>
    <row r="61" spans="1:7" s="430" customFormat="1" ht="15" customHeight="1">
      <c r="A61" s="432"/>
      <c r="B61" s="432"/>
      <c r="C61" s="432">
        <v>1</v>
      </c>
      <c r="D61" s="432"/>
      <c r="E61" s="432"/>
      <c r="F61" s="432" t="s">
        <v>283</v>
      </c>
      <c r="G61" s="438"/>
    </row>
    <row r="62" spans="1:7" s="430" customFormat="1" ht="11.25">
      <c r="A62" s="432"/>
      <c r="B62" s="432"/>
      <c r="C62" s="432"/>
      <c r="D62" s="432">
        <v>5</v>
      </c>
      <c r="E62" s="432"/>
      <c r="F62" s="434" t="s">
        <v>284</v>
      </c>
      <c r="G62" s="438"/>
    </row>
    <row r="63" spans="1:7" s="430" customFormat="1" ht="36" customHeight="1">
      <c r="A63" s="432"/>
      <c r="B63" s="432"/>
      <c r="C63" s="432"/>
      <c r="D63" s="432"/>
      <c r="E63" s="432">
        <v>209</v>
      </c>
      <c r="F63" s="432" t="s">
        <v>285</v>
      </c>
      <c r="G63" s="431" t="s">
        <v>1247</v>
      </c>
    </row>
    <row r="64" spans="1:7" s="430" customFormat="1" ht="15" customHeight="1">
      <c r="A64" s="432"/>
      <c r="B64" s="432">
        <v>3</v>
      </c>
      <c r="C64" s="432"/>
      <c r="D64" s="432"/>
      <c r="E64" s="432"/>
      <c r="F64" s="432" t="s">
        <v>269</v>
      </c>
      <c r="G64" s="438"/>
    </row>
    <row r="65" spans="1:7" s="430" customFormat="1" ht="22.5">
      <c r="A65" s="432"/>
      <c r="B65" s="432"/>
      <c r="C65" s="432">
        <v>1</v>
      </c>
      <c r="D65" s="432"/>
      <c r="E65" s="432"/>
      <c r="F65" s="434" t="s">
        <v>270</v>
      </c>
      <c r="G65" s="438"/>
    </row>
    <row r="66" spans="1:7" s="430" customFormat="1" ht="15" customHeight="1">
      <c r="A66" s="432"/>
      <c r="B66" s="432"/>
      <c r="C66" s="432"/>
      <c r="D66" s="432">
        <v>1</v>
      </c>
      <c r="E66" s="432"/>
      <c r="F66" s="432" t="s">
        <v>286</v>
      </c>
      <c r="G66" s="438"/>
    </row>
    <row r="67" spans="1:7" s="430" customFormat="1" ht="22.5">
      <c r="A67" s="432"/>
      <c r="B67" s="432"/>
      <c r="C67" s="432"/>
      <c r="D67" s="432"/>
      <c r="E67" s="432">
        <v>215</v>
      </c>
      <c r="F67" s="434" t="s">
        <v>287</v>
      </c>
      <c r="G67" s="438"/>
    </row>
    <row r="68" spans="1:7" s="430" customFormat="1" ht="15" customHeight="1">
      <c r="A68" s="432"/>
      <c r="B68" s="432"/>
      <c r="C68" s="432">
        <v>9</v>
      </c>
      <c r="D68" s="432"/>
      <c r="E68" s="432"/>
      <c r="F68" s="432" t="s">
        <v>288</v>
      </c>
      <c r="G68" s="438"/>
    </row>
    <row r="69" spans="1:7" s="430" customFormat="1" ht="15" customHeight="1">
      <c r="A69" s="432"/>
      <c r="B69" s="432"/>
      <c r="C69" s="432"/>
      <c r="D69" s="432">
        <v>3</v>
      </c>
      <c r="E69" s="432"/>
      <c r="F69" s="432" t="s">
        <v>290</v>
      </c>
      <c r="G69" s="438"/>
    </row>
    <row r="70" spans="1:7" s="430" customFormat="1" ht="41.25" customHeight="1">
      <c r="A70" s="432"/>
      <c r="B70" s="432"/>
      <c r="C70" s="432"/>
      <c r="D70" s="432"/>
      <c r="E70" s="432">
        <v>201</v>
      </c>
      <c r="F70" s="432" t="s">
        <v>289</v>
      </c>
      <c r="G70" s="431" t="s">
        <v>1246</v>
      </c>
    </row>
    <row r="71" spans="1:7" s="430" customFormat="1" ht="22.5">
      <c r="A71" s="432">
        <v>4</v>
      </c>
      <c r="B71" s="432"/>
      <c r="C71" s="432"/>
      <c r="D71" s="432"/>
      <c r="E71" s="432"/>
      <c r="F71" s="434" t="s">
        <v>291</v>
      </c>
      <c r="G71" s="438"/>
    </row>
    <row r="72" spans="1:7" s="430" customFormat="1" ht="15" customHeight="1">
      <c r="A72" s="432"/>
      <c r="B72" s="432">
        <v>2</v>
      </c>
      <c r="C72" s="432"/>
      <c r="D72" s="432"/>
      <c r="E72" s="432"/>
      <c r="F72" s="432" t="s">
        <v>229</v>
      </c>
      <c r="G72" s="438"/>
    </row>
    <row r="73" spans="1:7" s="430" customFormat="1" ht="15" customHeight="1">
      <c r="A73" s="432"/>
      <c r="B73" s="432"/>
      <c r="C73" s="432">
        <v>1</v>
      </c>
      <c r="D73" s="432"/>
      <c r="E73" s="432"/>
      <c r="F73" s="432" t="s">
        <v>292</v>
      </c>
      <c r="G73" s="438"/>
    </row>
    <row r="74" spans="1:7" s="430" customFormat="1" ht="15" customHeight="1">
      <c r="A74" s="432"/>
      <c r="B74" s="432"/>
      <c r="C74" s="432"/>
      <c r="D74" s="432">
        <v>1</v>
      </c>
      <c r="E74" s="432"/>
      <c r="F74" s="432" t="s">
        <v>293</v>
      </c>
      <c r="G74" s="438"/>
    </row>
    <row r="75" spans="1:7" s="430" customFormat="1" ht="15" customHeight="1">
      <c r="A75" s="432"/>
      <c r="B75" s="432"/>
      <c r="C75" s="432"/>
      <c r="D75" s="432"/>
      <c r="E75" s="432">
        <v>203</v>
      </c>
      <c r="F75" s="432" t="s">
        <v>294</v>
      </c>
      <c r="G75" s="438"/>
    </row>
    <row r="76" spans="1:7" s="430" customFormat="1" ht="22.5">
      <c r="A76" s="432"/>
      <c r="B76" s="432"/>
      <c r="C76" s="432"/>
      <c r="D76" s="432">
        <v>3</v>
      </c>
      <c r="E76" s="432"/>
      <c r="F76" s="434" t="s">
        <v>295</v>
      </c>
      <c r="G76" s="438"/>
    </row>
    <row r="77" spans="1:7" s="430" customFormat="1" ht="48" customHeight="1">
      <c r="A77" s="432"/>
      <c r="B77" s="432"/>
      <c r="C77" s="432"/>
      <c r="D77" s="432"/>
      <c r="E77" s="432">
        <v>206</v>
      </c>
      <c r="F77" s="434" t="s">
        <v>296</v>
      </c>
      <c r="G77" s="431" t="s">
        <v>1245</v>
      </c>
    </row>
    <row r="78" spans="1:7" s="430" customFormat="1" ht="11.25">
      <c r="A78" s="432"/>
      <c r="B78" s="432"/>
      <c r="C78" s="432"/>
      <c r="D78" s="432">
        <v>5</v>
      </c>
      <c r="E78" s="432"/>
      <c r="F78" s="434" t="s">
        <v>284</v>
      </c>
      <c r="G78" s="438"/>
    </row>
    <row r="79" spans="1:7" s="430" customFormat="1" ht="43.5" customHeight="1">
      <c r="A79" s="439"/>
      <c r="B79" s="439"/>
      <c r="C79" s="439"/>
      <c r="D79" s="439"/>
      <c r="E79" s="439">
        <v>207</v>
      </c>
      <c r="F79" s="439" t="s">
        <v>297</v>
      </c>
      <c r="G79" s="441" t="s">
        <v>1244</v>
      </c>
    </row>
    <row r="80" spans="1:7" s="430" customFormat="1" ht="41.25" customHeight="1">
      <c r="A80" s="432"/>
      <c r="B80" s="432"/>
      <c r="C80" s="432"/>
      <c r="D80" s="432"/>
      <c r="E80" s="432">
        <v>208</v>
      </c>
      <c r="F80" s="432" t="s">
        <v>298</v>
      </c>
      <c r="G80" s="431" t="s">
        <v>1243</v>
      </c>
    </row>
    <row r="81" spans="1:7" s="430" customFormat="1" ht="15" customHeight="1">
      <c r="A81" s="432"/>
      <c r="B81" s="432"/>
      <c r="C81" s="432">
        <v>2</v>
      </c>
      <c r="D81" s="432"/>
      <c r="E81" s="432"/>
      <c r="F81" s="432" t="s">
        <v>230</v>
      </c>
      <c r="G81" s="438"/>
    </row>
    <row r="82" spans="1:7" s="430" customFormat="1" ht="15" customHeight="1">
      <c r="A82" s="432"/>
      <c r="B82" s="432"/>
      <c r="C82" s="432"/>
      <c r="D82" s="432">
        <v>1</v>
      </c>
      <c r="E82" s="432"/>
      <c r="F82" s="432" t="s">
        <v>299</v>
      </c>
      <c r="G82" s="438"/>
    </row>
    <row r="83" spans="1:7" s="430" customFormat="1" ht="15" customHeight="1">
      <c r="A83" s="432"/>
      <c r="B83" s="432"/>
      <c r="C83" s="432"/>
      <c r="D83" s="432"/>
      <c r="E83" s="432">
        <v>211</v>
      </c>
      <c r="F83" s="432" t="s">
        <v>300</v>
      </c>
      <c r="G83" s="438"/>
    </row>
    <row r="84" spans="1:7" s="430" customFormat="1" ht="22.5">
      <c r="A84" s="432"/>
      <c r="B84" s="432"/>
      <c r="C84" s="432"/>
      <c r="D84" s="432"/>
      <c r="E84" s="432">
        <v>213</v>
      </c>
      <c r="F84" s="434" t="s">
        <v>301</v>
      </c>
      <c r="G84" s="431" t="s">
        <v>1242</v>
      </c>
    </row>
    <row r="85" spans="1:7" s="430" customFormat="1" ht="22.5">
      <c r="A85" s="432"/>
      <c r="B85" s="432"/>
      <c r="C85" s="432"/>
      <c r="D85" s="432"/>
      <c r="E85" s="432">
        <v>215</v>
      </c>
      <c r="F85" s="434" t="s">
        <v>302</v>
      </c>
      <c r="G85" s="431" t="s">
        <v>1242</v>
      </c>
    </row>
    <row r="86" spans="1:7" s="430" customFormat="1" ht="53.25" customHeight="1">
      <c r="A86" s="432"/>
      <c r="B86" s="432"/>
      <c r="C86" s="432"/>
      <c r="D86" s="432"/>
      <c r="E86" s="432">
        <v>216</v>
      </c>
      <c r="F86" s="434" t="s">
        <v>303</v>
      </c>
      <c r="G86" s="435" t="s">
        <v>1241</v>
      </c>
    </row>
    <row r="87" spans="1:7" s="430" customFormat="1" ht="22.5">
      <c r="A87" s="432"/>
      <c r="B87" s="432"/>
      <c r="C87" s="432"/>
      <c r="D87" s="432"/>
      <c r="E87" s="432">
        <v>217</v>
      </c>
      <c r="F87" s="434" t="s">
        <v>304</v>
      </c>
      <c r="G87" s="432"/>
    </row>
    <row r="88" spans="1:7" s="430" customFormat="1" ht="55.5" customHeight="1">
      <c r="A88" s="432"/>
      <c r="B88" s="432"/>
      <c r="C88" s="432"/>
      <c r="D88" s="432"/>
      <c r="E88" s="432">
        <v>218</v>
      </c>
      <c r="F88" s="434" t="s">
        <v>305</v>
      </c>
      <c r="G88" s="435" t="s">
        <v>1240</v>
      </c>
    </row>
    <row r="89" spans="1:7" s="430" customFormat="1" ht="41.25" customHeight="1">
      <c r="A89" s="432"/>
      <c r="B89" s="432"/>
      <c r="C89" s="432"/>
      <c r="D89" s="432"/>
      <c r="E89" s="432">
        <v>219</v>
      </c>
      <c r="F89" s="434" t="s">
        <v>306</v>
      </c>
      <c r="G89" s="431" t="s">
        <v>1239</v>
      </c>
    </row>
    <row r="90" spans="1:7" s="430" customFormat="1" ht="33.75">
      <c r="A90" s="432"/>
      <c r="B90" s="432"/>
      <c r="C90" s="432"/>
      <c r="D90" s="432"/>
      <c r="E90" s="432">
        <v>220</v>
      </c>
      <c r="F90" s="432" t="s">
        <v>307</v>
      </c>
      <c r="G90" s="437" t="s">
        <v>1238</v>
      </c>
    </row>
    <row r="91" spans="1:7" s="430" customFormat="1" ht="15" customHeight="1">
      <c r="A91" s="432"/>
      <c r="B91" s="432"/>
      <c r="C91" s="432"/>
      <c r="D91" s="432">
        <v>3</v>
      </c>
      <c r="E91" s="432"/>
      <c r="F91" s="432" t="s">
        <v>308</v>
      </c>
      <c r="G91" s="432"/>
    </row>
    <row r="92" spans="1:7" s="430" customFormat="1" ht="22.5">
      <c r="A92" s="432"/>
      <c r="B92" s="432"/>
      <c r="C92" s="432"/>
      <c r="D92" s="432"/>
      <c r="E92" s="432">
        <v>222</v>
      </c>
      <c r="F92" s="436" t="s">
        <v>309</v>
      </c>
      <c r="G92" s="432"/>
    </row>
    <row r="93" spans="1:7" s="430" customFormat="1" ht="42" customHeight="1">
      <c r="A93" s="432"/>
      <c r="B93" s="432"/>
      <c r="C93" s="432"/>
      <c r="D93" s="432">
        <v>4</v>
      </c>
      <c r="E93" s="432"/>
      <c r="F93" s="432" t="s">
        <v>310</v>
      </c>
      <c r="G93" s="435"/>
    </row>
    <row r="94" spans="1:7" s="430" customFormat="1" ht="15" customHeight="1">
      <c r="A94" s="432"/>
      <c r="B94" s="432"/>
      <c r="C94" s="432"/>
      <c r="D94" s="432"/>
      <c r="E94" s="432">
        <v>223</v>
      </c>
      <c r="F94" s="432" t="s">
        <v>310</v>
      </c>
      <c r="G94" s="432"/>
    </row>
    <row r="95" spans="1:7" s="430" customFormat="1" ht="15" customHeight="1">
      <c r="A95" s="432"/>
      <c r="B95" s="432"/>
      <c r="C95" s="432"/>
      <c r="D95" s="432">
        <v>5</v>
      </c>
      <c r="E95" s="432"/>
      <c r="F95" s="432" t="s">
        <v>311</v>
      </c>
      <c r="G95" s="432"/>
    </row>
    <row r="96" spans="1:7" s="430" customFormat="1" ht="33.75">
      <c r="A96" s="432"/>
      <c r="B96" s="432"/>
      <c r="C96" s="432"/>
      <c r="D96" s="432"/>
      <c r="E96" s="432">
        <v>224</v>
      </c>
      <c r="F96" s="434" t="s">
        <v>312</v>
      </c>
      <c r="G96" s="431" t="s">
        <v>1065</v>
      </c>
    </row>
    <row r="97" spans="1:7" s="430" customFormat="1" ht="11.25">
      <c r="A97" s="439"/>
      <c r="B97" s="439"/>
      <c r="C97" s="439"/>
      <c r="D97" s="439">
        <v>6</v>
      </c>
      <c r="E97" s="439"/>
      <c r="F97" s="442" t="s">
        <v>311</v>
      </c>
      <c r="G97" s="439"/>
    </row>
    <row r="98" spans="1:7" s="430" customFormat="1" ht="60" customHeight="1">
      <c r="A98" s="432"/>
      <c r="B98" s="432"/>
      <c r="C98" s="432"/>
      <c r="D98" s="432"/>
      <c r="E98" s="432">
        <v>225</v>
      </c>
      <c r="F98" s="432" t="s">
        <v>313</v>
      </c>
      <c r="G98" s="435" t="s">
        <v>1237</v>
      </c>
    </row>
    <row r="99" spans="1:7" s="430" customFormat="1" ht="22.5">
      <c r="A99" s="432">
        <v>5</v>
      </c>
      <c r="B99" s="432"/>
      <c r="C99" s="432"/>
      <c r="D99" s="432"/>
      <c r="E99" s="432"/>
      <c r="F99" s="434" t="s">
        <v>314</v>
      </c>
      <c r="G99" s="432"/>
    </row>
    <row r="100" spans="1:7" s="430" customFormat="1" ht="15" customHeight="1">
      <c r="A100" s="432"/>
      <c r="B100" s="432">
        <v>1</v>
      </c>
      <c r="C100" s="432"/>
      <c r="D100" s="432"/>
      <c r="E100" s="432"/>
      <c r="F100" s="432" t="s">
        <v>223</v>
      </c>
      <c r="G100" s="432"/>
    </row>
    <row r="101" spans="1:7" s="430" customFormat="1" ht="15" customHeight="1">
      <c r="A101" s="432"/>
      <c r="B101" s="432"/>
      <c r="C101" s="432">
        <v>3</v>
      </c>
      <c r="D101" s="432"/>
      <c r="E101" s="432"/>
      <c r="F101" s="432" t="s">
        <v>315</v>
      </c>
      <c r="G101" s="432"/>
    </row>
    <row r="102" spans="1:7" s="430" customFormat="1" ht="15" customHeight="1">
      <c r="A102" s="432"/>
      <c r="B102" s="432"/>
      <c r="C102" s="432"/>
      <c r="D102" s="432">
        <v>1</v>
      </c>
      <c r="E102" s="432"/>
      <c r="F102" s="432" t="s">
        <v>316</v>
      </c>
      <c r="G102" s="432"/>
    </row>
    <row r="103" spans="1:7" s="430" customFormat="1" ht="15" customHeight="1">
      <c r="A103" s="432"/>
      <c r="B103" s="432"/>
      <c r="C103" s="432"/>
      <c r="D103" s="432"/>
      <c r="E103" s="432">
        <v>204</v>
      </c>
      <c r="F103" s="432" t="s">
        <v>317</v>
      </c>
      <c r="G103" s="432"/>
    </row>
    <row r="104" spans="1:7" s="430" customFormat="1" ht="15" customHeight="1">
      <c r="A104" s="432"/>
      <c r="B104" s="432"/>
      <c r="C104" s="432">
        <v>8</v>
      </c>
      <c r="D104" s="432"/>
      <c r="E104" s="432"/>
      <c r="F104" s="432" t="s">
        <v>318</v>
      </c>
      <c r="G104" s="432"/>
    </row>
    <row r="105" spans="1:7" s="430" customFormat="1" ht="15" customHeight="1">
      <c r="A105" s="432"/>
      <c r="B105" s="432"/>
      <c r="C105" s="432"/>
      <c r="D105" s="432">
        <v>2</v>
      </c>
      <c r="E105" s="432"/>
      <c r="F105" s="432" t="s">
        <v>319</v>
      </c>
      <c r="G105" s="432"/>
    </row>
    <row r="106" spans="1:7" s="430" customFormat="1" ht="15" customHeight="1">
      <c r="A106" s="432"/>
      <c r="B106" s="432"/>
      <c r="C106" s="432"/>
      <c r="D106" s="432"/>
      <c r="E106" s="432">
        <v>207</v>
      </c>
      <c r="F106" s="432" t="s">
        <v>320</v>
      </c>
      <c r="G106" s="432"/>
    </row>
    <row r="107" spans="1:7" s="430" customFormat="1" ht="15" customHeight="1">
      <c r="A107" s="432"/>
      <c r="B107" s="432"/>
      <c r="C107" s="432"/>
      <c r="D107" s="432">
        <v>5</v>
      </c>
      <c r="E107" s="432"/>
      <c r="F107" s="432" t="s">
        <v>321</v>
      </c>
      <c r="G107" s="432"/>
    </row>
    <row r="108" spans="1:7" s="430" customFormat="1" ht="15" customHeight="1">
      <c r="A108" s="432"/>
      <c r="B108" s="432"/>
      <c r="C108" s="432"/>
      <c r="D108" s="432"/>
      <c r="E108" s="432">
        <v>201</v>
      </c>
      <c r="F108" s="432" t="s">
        <v>322</v>
      </c>
      <c r="G108" s="432"/>
    </row>
    <row r="109" spans="1:7" s="430" customFormat="1" ht="15" customHeight="1">
      <c r="A109" s="432"/>
      <c r="B109" s="432">
        <v>1</v>
      </c>
      <c r="C109" s="432"/>
      <c r="D109" s="432"/>
      <c r="E109" s="432"/>
      <c r="F109" s="432" t="s">
        <v>223</v>
      </c>
      <c r="G109" s="432"/>
    </row>
    <row r="110" spans="1:7" s="430" customFormat="1" ht="15" customHeight="1">
      <c r="A110" s="432"/>
      <c r="B110" s="432"/>
      <c r="C110" s="432">
        <v>3</v>
      </c>
      <c r="D110" s="432"/>
      <c r="E110" s="432"/>
      <c r="F110" s="432" t="s">
        <v>315</v>
      </c>
      <c r="G110" s="432"/>
    </row>
    <row r="111" spans="1:7" s="266" customFormat="1" ht="15" customHeight="1">
      <c r="A111" s="433"/>
      <c r="B111" s="433"/>
      <c r="C111" s="433"/>
      <c r="D111" s="433">
        <v>5</v>
      </c>
      <c r="E111" s="433"/>
      <c r="F111" s="433" t="s">
        <v>321</v>
      </c>
      <c r="G111" s="433"/>
    </row>
    <row r="112" spans="1:7" s="430" customFormat="1" ht="33.75">
      <c r="A112" s="432"/>
      <c r="B112" s="432"/>
      <c r="C112" s="432"/>
      <c r="D112" s="432"/>
      <c r="E112" s="432">
        <v>208</v>
      </c>
      <c r="F112" s="432" t="s">
        <v>323</v>
      </c>
      <c r="G112" s="431" t="s">
        <v>1065</v>
      </c>
    </row>
    <row r="113" spans="1:7" s="266" customFormat="1" ht="15" customHeight="1">
      <c r="A113" s="429"/>
      <c r="B113" s="429"/>
      <c r="C113" s="429"/>
      <c r="D113" s="429"/>
      <c r="E113" s="429"/>
      <c r="F113" s="429"/>
      <c r="G113" s="429"/>
    </row>
    <row r="114" spans="1:7">
      <c r="B114" s="341"/>
      <c r="C114" s="341"/>
    </row>
    <row r="115" spans="1:7">
      <c r="B115" s="342"/>
      <c r="C115" s="342"/>
      <c r="F115" s="267"/>
      <c r="G115" s="268"/>
    </row>
    <row r="116" spans="1:7">
      <c r="B116" s="390"/>
      <c r="C116" s="390"/>
      <c r="F116" s="269"/>
      <c r="G116" s="270"/>
    </row>
  </sheetData>
  <mergeCells count="10">
    <mergeCell ref="A1:G1"/>
    <mergeCell ref="A3:G3"/>
    <mergeCell ref="A4:G4"/>
    <mergeCell ref="A5:A6"/>
    <mergeCell ref="B5:B6"/>
    <mergeCell ref="C5:C6"/>
    <mergeCell ref="D5:D6"/>
    <mergeCell ref="E5:E6"/>
    <mergeCell ref="F5:F6"/>
    <mergeCell ref="G5:G6"/>
  </mergeCells>
  <printOptions horizontalCentered="1"/>
  <pageMargins left="0.39370078740157483" right="0.39370078740157483" top="1.3779527559055118" bottom="0.47244094488188981" header="0.39370078740157483" footer="0.19685039370078741"/>
  <pageSetup scale="68" orientation="landscape" r:id="rId1"/>
  <headerFooter scaleWithDoc="0">
    <oddHeader>&amp;C&amp;G</oddHeader>
    <oddFooter>&amp;C&amp;G</oddFooter>
  </headerFooter>
  <rowBreaks count="4" manualBreakCount="4">
    <brk id="30" max="16383" man="1"/>
    <brk id="54" max="16383" man="1"/>
    <brk id="79" max="16383" man="1"/>
    <brk id="97"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view="pageLayout" topLeftCell="A37" zoomScaleNormal="100" zoomScaleSheetLayoutView="10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10.7109375" style="21" customWidth="1"/>
    <col min="8" max="10" width="15.85546875" style="21" customWidth="1"/>
    <col min="11" max="12" width="9" style="21" bestFit="1" customWidth="1"/>
    <col min="13" max="13" width="19.140625" style="21" bestFit="1" customWidth="1"/>
    <col min="14" max="17" width="17.140625" style="21" bestFit="1" customWidth="1"/>
    <col min="18" max="21" width="9" style="21" bestFit="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29.25" customHeight="1">
      <c r="A2" s="514" t="s">
        <v>485</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22.5">
      <c r="A9" s="63">
        <v>1</v>
      </c>
      <c r="B9" s="63"/>
      <c r="C9" s="63"/>
      <c r="D9" s="63"/>
      <c r="E9" s="63"/>
      <c r="F9" s="193" t="s">
        <v>222</v>
      </c>
      <c r="G9" s="63"/>
      <c r="H9" s="48"/>
      <c r="I9" s="48"/>
      <c r="J9" s="48"/>
      <c r="K9" s="48"/>
      <c r="L9" s="48"/>
      <c r="M9" s="48">
        <f>M10+M15+M48</f>
        <v>153969117</v>
      </c>
      <c r="N9" s="48">
        <f>N10+N15+N48</f>
        <v>54739306.440000005</v>
      </c>
      <c r="O9" s="48">
        <f>O10+O15+O48</f>
        <v>54672705.940000005</v>
      </c>
      <c r="P9" s="48">
        <f>P10+P15+P48</f>
        <v>54672705.940000005</v>
      </c>
      <c r="Q9" s="48">
        <f>Q10+Q15+Q48</f>
        <v>54672705.940000005</v>
      </c>
      <c r="R9" s="48"/>
      <c r="S9" s="48"/>
      <c r="T9" s="48"/>
      <c r="U9" s="48"/>
    </row>
    <row r="10" spans="1:21" s="62" customFormat="1" ht="11.25">
      <c r="A10" s="63"/>
      <c r="B10" s="63">
        <v>1</v>
      </c>
      <c r="C10" s="63"/>
      <c r="D10" s="63"/>
      <c r="E10" s="63"/>
      <c r="F10" s="193" t="s">
        <v>223</v>
      </c>
      <c r="G10" s="63"/>
      <c r="H10" s="48"/>
      <c r="I10" s="48"/>
      <c r="J10" s="48"/>
      <c r="K10" s="48"/>
      <c r="L10" s="48"/>
      <c r="M10" s="48">
        <f t="shared" ref="M10:Q11" si="0">M11</f>
        <v>924000</v>
      </c>
      <c r="N10" s="48">
        <f t="shared" si="0"/>
        <v>605051.63</v>
      </c>
      <c r="O10" s="48">
        <f t="shared" si="0"/>
        <v>605051.63</v>
      </c>
      <c r="P10" s="48">
        <f t="shared" si="0"/>
        <v>605051.63</v>
      </c>
      <c r="Q10" s="48">
        <f t="shared" si="0"/>
        <v>605051.63</v>
      </c>
      <c r="R10" s="48"/>
      <c r="S10" s="48"/>
      <c r="T10" s="48"/>
      <c r="U10" s="48"/>
    </row>
    <row r="11" spans="1:21" s="62" customFormat="1" ht="11.25">
      <c r="A11" s="63"/>
      <c r="B11" s="63"/>
      <c r="C11" s="63">
        <v>2</v>
      </c>
      <c r="D11" s="63"/>
      <c r="E11" s="63"/>
      <c r="F11" s="193" t="s">
        <v>224</v>
      </c>
      <c r="G11" s="63"/>
      <c r="H11" s="48"/>
      <c r="I11" s="48"/>
      <c r="J11" s="48"/>
      <c r="K11" s="48"/>
      <c r="L11" s="48"/>
      <c r="M11" s="48">
        <f t="shared" si="0"/>
        <v>924000</v>
      </c>
      <c r="N11" s="48">
        <f t="shared" si="0"/>
        <v>605051.63</v>
      </c>
      <c r="O11" s="48">
        <f t="shared" si="0"/>
        <v>605051.63</v>
      </c>
      <c r="P11" s="48">
        <f t="shared" si="0"/>
        <v>605051.63</v>
      </c>
      <c r="Q11" s="48">
        <f t="shared" si="0"/>
        <v>605051.63</v>
      </c>
      <c r="R11" s="48"/>
      <c r="S11" s="48"/>
      <c r="T11" s="48"/>
      <c r="U11" s="48"/>
    </row>
    <row r="12" spans="1:21" s="62" customFormat="1" ht="11.25">
      <c r="A12" s="63"/>
      <c r="B12" s="63"/>
      <c r="C12" s="63"/>
      <c r="D12" s="63">
        <v>4</v>
      </c>
      <c r="E12" s="63"/>
      <c r="F12" s="193" t="s">
        <v>225</v>
      </c>
      <c r="G12" s="63"/>
      <c r="H12" s="48"/>
      <c r="I12" s="48"/>
      <c r="J12" s="48"/>
      <c r="K12" s="48"/>
      <c r="L12" s="48"/>
      <c r="M12" s="48">
        <f>M13+M14</f>
        <v>924000</v>
      </c>
      <c r="N12" s="48">
        <f>N13+N14</f>
        <v>605051.63</v>
      </c>
      <c r="O12" s="48">
        <f>O13+O14</f>
        <v>605051.63</v>
      </c>
      <c r="P12" s="48">
        <f>P13+P14</f>
        <v>605051.63</v>
      </c>
      <c r="Q12" s="48">
        <f>Q13+Q14</f>
        <v>605051.63</v>
      </c>
      <c r="R12" s="48"/>
      <c r="S12" s="48"/>
      <c r="T12" s="48"/>
      <c r="U12" s="48"/>
    </row>
    <row r="13" spans="1:21" s="206" customFormat="1" ht="22.5">
      <c r="A13" s="204"/>
      <c r="B13" s="204"/>
      <c r="C13" s="204"/>
      <c r="D13" s="204"/>
      <c r="E13" s="204">
        <v>201</v>
      </c>
      <c r="F13" s="205" t="s">
        <v>226</v>
      </c>
      <c r="G13" s="205" t="s">
        <v>227</v>
      </c>
      <c r="H13" s="184">
        <v>8</v>
      </c>
      <c r="I13" s="184">
        <v>4</v>
      </c>
      <c r="J13" s="184">
        <v>2</v>
      </c>
      <c r="K13" s="184">
        <f>IFERROR(J13/H13*100,0)</f>
        <v>25</v>
      </c>
      <c r="L13" s="184">
        <f>IFERROR(J13/I13*100,0)</f>
        <v>50</v>
      </c>
      <c r="M13" s="184">
        <v>624000</v>
      </c>
      <c r="N13" s="184">
        <v>605051.63</v>
      </c>
      <c r="O13" s="184">
        <v>605051.63</v>
      </c>
      <c r="P13" s="184">
        <v>605051.63</v>
      </c>
      <c r="Q13" s="184">
        <v>605051.63</v>
      </c>
      <c r="R13" s="184">
        <f>IFERROR(O13/M13*100,0)</f>
        <v>96.963402243589741</v>
      </c>
      <c r="S13" s="184">
        <f>IFERROR(O13/N13*100,0)</f>
        <v>100</v>
      </c>
      <c r="T13" s="184">
        <f>IFERROR(P13/M13*100,0)</f>
        <v>96.963402243589741</v>
      </c>
      <c r="U13" s="184">
        <f>IFERROR(P13/N13*100,0)</f>
        <v>100</v>
      </c>
    </row>
    <row r="14" spans="1:21" s="206" customFormat="1" ht="45">
      <c r="A14" s="204"/>
      <c r="B14" s="204"/>
      <c r="C14" s="204"/>
      <c r="D14" s="204"/>
      <c r="E14" s="204">
        <v>202</v>
      </c>
      <c r="F14" s="205" t="s">
        <v>228</v>
      </c>
      <c r="G14" s="205" t="s">
        <v>233</v>
      </c>
      <c r="H14" s="184">
        <v>7135</v>
      </c>
      <c r="I14" s="184">
        <v>5100</v>
      </c>
      <c r="J14" s="184">
        <v>5500</v>
      </c>
      <c r="K14" s="184">
        <f>IFERROR(J14/H14*100,0)</f>
        <v>77.084793272599867</v>
      </c>
      <c r="L14" s="184">
        <f>IFERROR(J14/I14*100,0)</f>
        <v>107.84313725490196</v>
      </c>
      <c r="M14" s="184">
        <v>300000</v>
      </c>
      <c r="N14" s="184">
        <v>0</v>
      </c>
      <c r="O14" s="184">
        <v>0</v>
      </c>
      <c r="P14" s="184">
        <v>0</v>
      </c>
      <c r="Q14" s="184">
        <v>0</v>
      </c>
      <c r="R14" s="184">
        <f>IFERROR(O14/M14*100,0)</f>
        <v>0</v>
      </c>
      <c r="S14" s="184">
        <f>IFERROR(O14/N14*100,0)</f>
        <v>0</v>
      </c>
      <c r="T14" s="184">
        <f>IFERROR(P14/M14*100,0)</f>
        <v>0</v>
      </c>
      <c r="U14" s="184">
        <f>IFERROR(P14/N14*100,0)</f>
        <v>0</v>
      </c>
    </row>
    <row r="15" spans="1:21" s="62" customFormat="1" ht="15" customHeight="1">
      <c r="A15" s="63"/>
      <c r="B15" s="63">
        <v>2</v>
      </c>
      <c r="C15" s="63"/>
      <c r="D15" s="63"/>
      <c r="E15" s="63"/>
      <c r="F15" s="193" t="s">
        <v>229</v>
      </c>
      <c r="G15" s="193"/>
      <c r="H15" s="48"/>
      <c r="I15" s="48"/>
      <c r="J15" s="48"/>
      <c r="K15" s="48"/>
      <c r="L15" s="48"/>
      <c r="M15" s="48">
        <f>M16+M19+M22+M29+M33</f>
        <v>152848117</v>
      </c>
      <c r="N15" s="48">
        <f>N16+N19+N22+N29+N33</f>
        <v>54124394.810000002</v>
      </c>
      <c r="O15" s="48">
        <f>O16+O19+O22+O29+O33</f>
        <v>54057794.310000002</v>
      </c>
      <c r="P15" s="48">
        <f>P16+P19+P22+P29+P33</f>
        <v>54057794.310000002</v>
      </c>
      <c r="Q15" s="48">
        <f>Q16+Q19+Q22+Q29+Q33</f>
        <v>54057794.310000002</v>
      </c>
      <c r="R15" s="48"/>
      <c r="S15" s="48"/>
      <c r="T15" s="48"/>
      <c r="U15" s="48"/>
    </row>
    <row r="16" spans="1:21" s="62" customFormat="1" ht="22.5">
      <c r="A16" s="63"/>
      <c r="B16" s="63"/>
      <c r="C16" s="63">
        <v>2</v>
      </c>
      <c r="D16" s="63"/>
      <c r="E16" s="63"/>
      <c r="F16" s="193" t="s">
        <v>230</v>
      </c>
      <c r="G16" s="193"/>
      <c r="H16" s="48"/>
      <c r="I16" s="48"/>
      <c r="J16" s="48"/>
      <c r="K16" s="48"/>
      <c r="L16" s="48"/>
      <c r="M16" s="48">
        <f t="shared" ref="M16:Q17" si="1">M17</f>
        <v>748000</v>
      </c>
      <c r="N16" s="48">
        <f t="shared" si="1"/>
        <v>155836.35</v>
      </c>
      <c r="O16" s="48">
        <f t="shared" si="1"/>
        <v>155836.35</v>
      </c>
      <c r="P16" s="48">
        <f t="shared" si="1"/>
        <v>155836.35</v>
      </c>
      <c r="Q16" s="48">
        <f t="shared" si="1"/>
        <v>155836.35</v>
      </c>
      <c r="R16" s="48"/>
      <c r="S16" s="48"/>
      <c r="T16" s="48"/>
      <c r="U16" s="48"/>
    </row>
    <row r="17" spans="1:21" s="62" customFormat="1" ht="15" customHeight="1">
      <c r="A17" s="63"/>
      <c r="B17" s="63"/>
      <c r="C17" s="63"/>
      <c r="D17" s="63">
        <v>6</v>
      </c>
      <c r="E17" s="63"/>
      <c r="F17" s="193" t="s">
        <v>231</v>
      </c>
      <c r="G17" s="193"/>
      <c r="H17" s="48"/>
      <c r="I17" s="48"/>
      <c r="J17" s="48"/>
      <c r="K17" s="48"/>
      <c r="L17" s="48"/>
      <c r="M17" s="48">
        <f t="shared" si="1"/>
        <v>748000</v>
      </c>
      <c r="N17" s="48">
        <f t="shared" si="1"/>
        <v>155836.35</v>
      </c>
      <c r="O17" s="48">
        <f t="shared" si="1"/>
        <v>155836.35</v>
      </c>
      <c r="P17" s="48">
        <f t="shared" si="1"/>
        <v>155836.35</v>
      </c>
      <c r="Q17" s="48">
        <f t="shared" si="1"/>
        <v>155836.35</v>
      </c>
      <c r="R17" s="48"/>
      <c r="S17" s="48"/>
      <c r="T17" s="48"/>
      <c r="U17" s="48"/>
    </row>
    <row r="18" spans="1:21" s="206" customFormat="1" ht="15" customHeight="1">
      <c r="A18" s="204"/>
      <c r="B18" s="204"/>
      <c r="C18" s="204"/>
      <c r="D18" s="204"/>
      <c r="E18" s="204">
        <v>203</v>
      </c>
      <c r="F18" s="205" t="s">
        <v>232</v>
      </c>
      <c r="G18" s="205" t="s">
        <v>234</v>
      </c>
      <c r="H18" s="184">
        <v>3500</v>
      </c>
      <c r="I18" s="184">
        <v>1800</v>
      </c>
      <c r="J18" s="184">
        <v>1365</v>
      </c>
      <c r="K18" s="184">
        <f>IFERROR(J18/H18*100,0)</f>
        <v>39</v>
      </c>
      <c r="L18" s="184">
        <f>IFERROR(J18/I18*100,0)</f>
        <v>75.833333333333329</v>
      </c>
      <c r="M18" s="184">
        <v>748000</v>
      </c>
      <c r="N18" s="184">
        <v>155836.35</v>
      </c>
      <c r="O18" s="184">
        <v>155836.35</v>
      </c>
      <c r="P18" s="184">
        <v>155836.35</v>
      </c>
      <c r="Q18" s="184">
        <v>155836.35</v>
      </c>
      <c r="R18" s="184">
        <f>IFERROR(O18/M18*100,0)</f>
        <v>20.833736631016045</v>
      </c>
      <c r="S18" s="184">
        <f>IFERROR(O18/N18*100,0)</f>
        <v>100</v>
      </c>
      <c r="T18" s="184">
        <f>IFERROR(P18/M18*100,0)</f>
        <v>20.833736631016045</v>
      </c>
      <c r="U18" s="184">
        <f>IFERROR(P18/N18*100,0)</f>
        <v>100</v>
      </c>
    </row>
    <row r="19" spans="1:21" s="62" customFormat="1" ht="15" customHeight="1">
      <c r="A19" s="63"/>
      <c r="B19" s="63"/>
      <c r="C19" s="63">
        <v>3</v>
      </c>
      <c r="D19" s="63"/>
      <c r="E19" s="63"/>
      <c r="F19" s="193" t="s">
        <v>235</v>
      </c>
      <c r="G19" s="193"/>
      <c r="H19" s="48"/>
      <c r="I19" s="48"/>
      <c r="J19" s="48"/>
      <c r="K19" s="48"/>
      <c r="L19" s="48"/>
      <c r="M19" s="48">
        <f t="shared" ref="M19:Q20" si="2">M20</f>
        <v>465000</v>
      </c>
      <c r="N19" s="48">
        <f t="shared" si="2"/>
        <v>551073.38</v>
      </c>
      <c r="O19" s="48">
        <f t="shared" si="2"/>
        <v>551073.38</v>
      </c>
      <c r="P19" s="48">
        <f t="shared" si="2"/>
        <v>551073.38</v>
      </c>
      <c r="Q19" s="48">
        <f t="shared" si="2"/>
        <v>551073.38</v>
      </c>
      <c r="R19" s="48"/>
      <c r="S19" s="48"/>
      <c r="T19" s="48"/>
      <c r="U19" s="48"/>
    </row>
    <row r="20" spans="1:21" s="62" customFormat="1" ht="22.5">
      <c r="A20" s="63"/>
      <c r="B20" s="63"/>
      <c r="C20" s="63"/>
      <c r="D20" s="63">
        <v>1</v>
      </c>
      <c r="E20" s="63"/>
      <c r="F20" s="193" t="s">
        <v>236</v>
      </c>
      <c r="G20" s="193"/>
      <c r="H20" s="48"/>
      <c r="I20" s="48"/>
      <c r="J20" s="48"/>
      <c r="K20" s="48"/>
      <c r="L20" s="48"/>
      <c r="M20" s="48">
        <f t="shared" si="2"/>
        <v>465000</v>
      </c>
      <c r="N20" s="48">
        <f t="shared" si="2"/>
        <v>551073.38</v>
      </c>
      <c r="O20" s="48">
        <f t="shared" si="2"/>
        <v>551073.38</v>
      </c>
      <c r="P20" s="48">
        <f t="shared" si="2"/>
        <v>551073.38</v>
      </c>
      <c r="Q20" s="48">
        <f t="shared" si="2"/>
        <v>551073.38</v>
      </c>
      <c r="R20" s="48"/>
      <c r="S20" s="48"/>
      <c r="T20" s="48"/>
      <c r="U20" s="48"/>
    </row>
    <row r="21" spans="1:21" s="206" customFormat="1" ht="15" customHeight="1">
      <c r="A21" s="204"/>
      <c r="B21" s="204"/>
      <c r="C21" s="204"/>
      <c r="D21" s="204"/>
      <c r="E21" s="204">
        <v>205</v>
      </c>
      <c r="F21" s="205" t="s">
        <v>237</v>
      </c>
      <c r="G21" s="205" t="s">
        <v>436</v>
      </c>
      <c r="H21" s="184">
        <v>6000</v>
      </c>
      <c r="I21" s="184">
        <v>3000</v>
      </c>
      <c r="J21" s="184">
        <v>3000</v>
      </c>
      <c r="K21" s="184">
        <f>IFERROR(J21/H21*100,0)</f>
        <v>50</v>
      </c>
      <c r="L21" s="184">
        <f>IFERROR(J21/I21*100,0)</f>
        <v>100</v>
      </c>
      <c r="M21" s="184">
        <v>465000</v>
      </c>
      <c r="N21" s="184">
        <v>551073.38</v>
      </c>
      <c r="O21" s="184">
        <v>551073.38</v>
      </c>
      <c r="P21" s="184">
        <v>551073.38</v>
      </c>
      <c r="Q21" s="184">
        <v>551073.38</v>
      </c>
      <c r="R21" s="184">
        <f>IFERROR(O21/M21*100,0)</f>
        <v>118.51040430107527</v>
      </c>
      <c r="S21" s="184">
        <f>IFERROR(O21/N21*100,0)</f>
        <v>100</v>
      </c>
      <c r="T21" s="184">
        <f>IFERROR(P21/M21*100,0)</f>
        <v>118.51040430107527</v>
      </c>
      <c r="U21" s="184">
        <f>IFERROR(P21/N21*100,0)</f>
        <v>100</v>
      </c>
    </row>
    <row r="22" spans="1:21" s="62" customFormat="1" ht="22.5">
      <c r="A22" s="63"/>
      <c r="B22" s="63"/>
      <c r="C22" s="63">
        <v>4</v>
      </c>
      <c r="D22" s="63"/>
      <c r="E22" s="63"/>
      <c r="F22" s="193" t="s">
        <v>239</v>
      </c>
      <c r="G22" s="193"/>
      <c r="H22" s="48"/>
      <c r="I22" s="48"/>
      <c r="J22" s="48"/>
      <c r="K22" s="48"/>
      <c r="L22" s="48"/>
      <c r="M22" s="48">
        <f>M23+M26</f>
        <v>27106035</v>
      </c>
      <c r="N22" s="48">
        <f>N23+N26</f>
        <v>10003894.460000001</v>
      </c>
      <c r="O22" s="48">
        <f>O23+O26</f>
        <v>10003894.460000001</v>
      </c>
      <c r="P22" s="48">
        <f>P23+P26</f>
        <v>10003894.460000001</v>
      </c>
      <c r="Q22" s="48">
        <f>Q23+Q26</f>
        <v>10003894.460000001</v>
      </c>
      <c r="R22" s="48"/>
      <c r="S22" s="48"/>
      <c r="T22" s="48"/>
      <c r="U22" s="48"/>
    </row>
    <row r="23" spans="1:21" s="62" customFormat="1" ht="15" customHeight="1">
      <c r="A23" s="63"/>
      <c r="B23" s="63"/>
      <c r="C23" s="63"/>
      <c r="D23" s="63">
        <v>1</v>
      </c>
      <c r="E23" s="63"/>
      <c r="F23" s="193" t="s">
        <v>240</v>
      </c>
      <c r="G23" s="193"/>
      <c r="H23" s="48"/>
      <c r="I23" s="48"/>
      <c r="J23" s="48"/>
      <c r="K23" s="48"/>
      <c r="L23" s="48"/>
      <c r="M23" s="48">
        <f>M24+M25</f>
        <v>4782143</v>
      </c>
      <c r="N23" s="48">
        <f>N24+N25</f>
        <v>1688365.08</v>
      </c>
      <c r="O23" s="48">
        <f>O24+O25</f>
        <v>1688365.08</v>
      </c>
      <c r="P23" s="48">
        <f>P24+P25</f>
        <v>1688365.08</v>
      </c>
      <c r="Q23" s="48">
        <f>Q24+Q25</f>
        <v>1688365.08</v>
      </c>
      <c r="R23" s="48"/>
      <c r="S23" s="48"/>
      <c r="T23" s="48"/>
      <c r="U23" s="48"/>
    </row>
    <row r="24" spans="1:21" s="206" customFormat="1" ht="22.5">
      <c r="A24" s="204"/>
      <c r="B24" s="204"/>
      <c r="C24" s="204"/>
      <c r="D24" s="204"/>
      <c r="E24" s="204">
        <v>211</v>
      </c>
      <c r="F24" s="205" t="s">
        <v>241</v>
      </c>
      <c r="G24" s="205" t="s">
        <v>242</v>
      </c>
      <c r="H24" s="184">
        <v>600</v>
      </c>
      <c r="I24" s="184">
        <v>300</v>
      </c>
      <c r="J24" s="184">
        <v>186</v>
      </c>
      <c r="K24" s="184">
        <f>IFERROR(J24/H24*100,0)</f>
        <v>31</v>
      </c>
      <c r="L24" s="184">
        <f>IFERROR(J24/I24*100,0)</f>
        <v>62</v>
      </c>
      <c r="M24" s="184">
        <v>4497613</v>
      </c>
      <c r="N24" s="184">
        <v>1688365.08</v>
      </c>
      <c r="O24" s="184">
        <v>1688365.08</v>
      </c>
      <c r="P24" s="184">
        <v>1688365.08</v>
      </c>
      <c r="Q24" s="184">
        <v>1688365.08</v>
      </c>
      <c r="R24" s="184">
        <f>IFERROR(O24/M24*100,0)</f>
        <v>37.539136426366611</v>
      </c>
      <c r="S24" s="184">
        <f>IFERROR(O24/N24*100,0)</f>
        <v>100</v>
      </c>
      <c r="T24" s="184">
        <f>IFERROR(P24/M24*100,0)</f>
        <v>37.539136426366611</v>
      </c>
      <c r="U24" s="184">
        <f>IFERROR(P24/N24*100,0)</f>
        <v>100</v>
      </c>
    </row>
    <row r="25" spans="1:21" s="206" customFormat="1" ht="33.75">
      <c r="A25" s="204"/>
      <c r="B25" s="204"/>
      <c r="C25" s="204"/>
      <c r="D25" s="204"/>
      <c r="E25" s="204">
        <v>212</v>
      </c>
      <c r="F25" s="205" t="s">
        <v>243</v>
      </c>
      <c r="G25" s="205" t="s">
        <v>244</v>
      </c>
      <c r="H25" s="184">
        <v>5</v>
      </c>
      <c r="I25" s="184">
        <v>2</v>
      </c>
      <c r="J25" s="184">
        <v>2</v>
      </c>
      <c r="K25" s="184">
        <f>IFERROR(J25/H25*100,0)</f>
        <v>40</v>
      </c>
      <c r="L25" s="184">
        <f>IFERROR(J25/I25*100,0)</f>
        <v>100</v>
      </c>
      <c r="M25" s="184">
        <v>284530</v>
      </c>
      <c r="N25" s="184">
        <v>0</v>
      </c>
      <c r="O25" s="184">
        <v>0</v>
      </c>
      <c r="P25" s="184">
        <v>0</v>
      </c>
      <c r="Q25" s="184">
        <v>0</v>
      </c>
      <c r="R25" s="184">
        <f>IFERROR(O25/M25*100,0)</f>
        <v>0</v>
      </c>
      <c r="S25" s="184">
        <f>IFERROR(O25/N25*100,0)</f>
        <v>0</v>
      </c>
      <c r="T25" s="184">
        <f>IFERROR(P25/M25*100,0)</f>
        <v>0</v>
      </c>
      <c r="U25" s="184">
        <f>IFERROR(P25/N25*100,0)</f>
        <v>0</v>
      </c>
    </row>
    <row r="26" spans="1:21" s="62" customFormat="1" ht="15" customHeight="1">
      <c r="A26" s="63"/>
      <c r="B26" s="63"/>
      <c r="C26" s="63"/>
      <c r="D26" s="63">
        <v>2</v>
      </c>
      <c r="E26" s="63"/>
      <c r="F26" s="193" t="s">
        <v>245</v>
      </c>
      <c r="G26" s="193"/>
      <c r="H26" s="48"/>
      <c r="I26" s="48"/>
      <c r="J26" s="48"/>
      <c r="K26" s="48"/>
      <c r="L26" s="48"/>
      <c r="M26" s="48">
        <f>M27+M28</f>
        <v>22323892</v>
      </c>
      <c r="N26" s="48">
        <f>N27+N28</f>
        <v>8315529.3799999999</v>
      </c>
      <c r="O26" s="48">
        <f>O27+O28</f>
        <v>8315529.3799999999</v>
      </c>
      <c r="P26" s="48">
        <f>P27+P28</f>
        <v>8315529.3799999999</v>
      </c>
      <c r="Q26" s="48">
        <f>Q27+Q28</f>
        <v>8315529.3799999999</v>
      </c>
      <c r="R26" s="48"/>
      <c r="S26" s="48"/>
      <c r="T26" s="48"/>
      <c r="U26" s="48"/>
    </row>
    <row r="27" spans="1:21" s="206" customFormat="1" ht="33.75">
      <c r="A27" s="204"/>
      <c r="B27" s="204"/>
      <c r="C27" s="204"/>
      <c r="D27" s="204"/>
      <c r="E27" s="204">
        <v>214</v>
      </c>
      <c r="F27" s="205" t="s">
        <v>247</v>
      </c>
      <c r="G27" s="205" t="s">
        <v>244</v>
      </c>
      <c r="H27" s="184">
        <v>4</v>
      </c>
      <c r="I27" s="184">
        <v>2</v>
      </c>
      <c r="J27" s="184">
        <v>0.65</v>
      </c>
      <c r="K27" s="184">
        <f>IFERROR(J27/H27*100,0)</f>
        <v>16.25</v>
      </c>
      <c r="L27" s="184">
        <f>IFERROR(J27/I27*100,0)</f>
        <v>32.5</v>
      </c>
      <c r="M27" s="184">
        <v>301467</v>
      </c>
      <c r="N27" s="184">
        <v>0</v>
      </c>
      <c r="O27" s="184">
        <v>0</v>
      </c>
      <c r="P27" s="184">
        <v>0</v>
      </c>
      <c r="Q27" s="184">
        <v>0</v>
      </c>
      <c r="R27" s="184">
        <f>IFERROR(O27/M27*100,0)</f>
        <v>0</v>
      </c>
      <c r="S27" s="184">
        <f>IFERROR(O27/N27*100,0)</f>
        <v>0</v>
      </c>
      <c r="T27" s="184">
        <f>IFERROR(P27/M27*100,0)</f>
        <v>0</v>
      </c>
      <c r="U27" s="184">
        <f>IFERROR(P27/N27*100,0)</f>
        <v>0</v>
      </c>
    </row>
    <row r="28" spans="1:21" s="206" customFormat="1" ht="22.5">
      <c r="A28" s="204"/>
      <c r="B28" s="204"/>
      <c r="C28" s="204"/>
      <c r="D28" s="204"/>
      <c r="E28" s="204">
        <v>215</v>
      </c>
      <c r="F28" s="205" t="s">
        <v>248</v>
      </c>
      <c r="G28" s="205" t="s">
        <v>242</v>
      </c>
      <c r="H28" s="184">
        <v>1500</v>
      </c>
      <c r="I28" s="184">
        <v>750</v>
      </c>
      <c r="J28" s="184">
        <v>551</v>
      </c>
      <c r="K28" s="184">
        <f>IFERROR(J28/H28*100,0)</f>
        <v>36.733333333333334</v>
      </c>
      <c r="L28" s="184">
        <f>IFERROR(J28/I28*100,0)</f>
        <v>73.466666666666669</v>
      </c>
      <c r="M28" s="184">
        <v>22022425</v>
      </c>
      <c r="N28" s="184">
        <v>8315529.3799999999</v>
      </c>
      <c r="O28" s="184">
        <v>8315529.3799999999</v>
      </c>
      <c r="P28" s="184">
        <v>8315529.3799999999</v>
      </c>
      <c r="Q28" s="184">
        <v>8315529.3799999999</v>
      </c>
      <c r="R28" s="184">
        <f>IFERROR(O28/M28*100,0)</f>
        <v>37.759372003764348</v>
      </c>
      <c r="S28" s="184">
        <f>IFERROR(O28/N28*100,0)</f>
        <v>100</v>
      </c>
      <c r="T28" s="184">
        <f>IFERROR(P28/M28*100,0)</f>
        <v>37.759372003764348</v>
      </c>
      <c r="U28" s="184">
        <f>IFERROR(P28/N28*100,0)</f>
        <v>100</v>
      </c>
    </row>
    <row r="29" spans="1:21" s="62" customFormat="1" ht="15" customHeight="1">
      <c r="A29" s="63"/>
      <c r="B29" s="63"/>
      <c r="C29" s="63">
        <v>5</v>
      </c>
      <c r="D29" s="63"/>
      <c r="E29" s="63"/>
      <c r="F29" s="193" t="s">
        <v>250</v>
      </c>
      <c r="G29" s="193"/>
      <c r="H29" s="48"/>
      <c r="I29" s="48"/>
      <c r="J29" s="48"/>
      <c r="K29" s="48"/>
      <c r="L29" s="48"/>
      <c r="M29" s="48">
        <f>M30</f>
        <v>27318873</v>
      </c>
      <c r="N29" s="48">
        <f>N30</f>
        <v>11361579.719999999</v>
      </c>
      <c r="O29" s="48">
        <f>O30</f>
        <v>11299115.219999999</v>
      </c>
      <c r="P29" s="48">
        <f>P30</f>
        <v>11299115.219999999</v>
      </c>
      <c r="Q29" s="48">
        <f>Q30</f>
        <v>11299115.219999999</v>
      </c>
      <c r="R29" s="48"/>
      <c r="S29" s="48"/>
      <c r="T29" s="48"/>
      <c r="U29" s="48"/>
    </row>
    <row r="30" spans="1:21" s="62" customFormat="1" ht="15" customHeight="1">
      <c r="A30" s="63"/>
      <c r="B30" s="63"/>
      <c r="C30" s="63"/>
      <c r="D30" s="63">
        <v>1</v>
      </c>
      <c r="E30" s="63"/>
      <c r="F30" s="193" t="s">
        <v>251</v>
      </c>
      <c r="G30" s="193"/>
      <c r="H30" s="48"/>
      <c r="I30" s="48"/>
      <c r="J30" s="48"/>
      <c r="K30" s="48"/>
      <c r="L30" s="48"/>
      <c r="M30" s="48">
        <f>M31+M32</f>
        <v>27318873</v>
      </c>
      <c r="N30" s="48">
        <f>N31+N32</f>
        <v>11361579.719999999</v>
      </c>
      <c r="O30" s="48">
        <f>O31+O32</f>
        <v>11299115.219999999</v>
      </c>
      <c r="P30" s="48">
        <f>P31+P32</f>
        <v>11299115.219999999</v>
      </c>
      <c r="Q30" s="48">
        <f>Q31+Q32</f>
        <v>11299115.219999999</v>
      </c>
      <c r="R30" s="48"/>
      <c r="S30" s="48"/>
      <c r="T30" s="48"/>
      <c r="U30" s="48"/>
    </row>
    <row r="31" spans="1:21" s="206" customFormat="1" ht="15" customHeight="1">
      <c r="A31" s="204"/>
      <c r="B31" s="204"/>
      <c r="C31" s="204"/>
      <c r="D31" s="204"/>
      <c r="E31" s="204">
        <v>216</v>
      </c>
      <c r="F31" s="205" t="s">
        <v>252</v>
      </c>
      <c r="G31" s="205" t="s">
        <v>238</v>
      </c>
      <c r="H31" s="184">
        <v>1300</v>
      </c>
      <c r="I31" s="184">
        <v>650</v>
      </c>
      <c r="J31" s="184">
        <v>650</v>
      </c>
      <c r="K31" s="184">
        <f>IFERROR(J31/H31*100,0)</f>
        <v>50</v>
      </c>
      <c r="L31" s="184">
        <f>IFERROR(J31/I31*100,0)</f>
        <v>100</v>
      </c>
      <c r="M31" s="184">
        <v>330000</v>
      </c>
      <c r="N31" s="184">
        <v>1338250</v>
      </c>
      <c r="O31" s="184">
        <v>1282434</v>
      </c>
      <c r="P31" s="184">
        <v>1282434</v>
      </c>
      <c r="Q31" s="184">
        <v>1282434</v>
      </c>
      <c r="R31" s="184">
        <f>IFERROR(O31/M31*100,0)</f>
        <v>388.61636363636364</v>
      </c>
      <c r="S31" s="184">
        <f>IFERROR(O31/N31*100,0)</f>
        <v>95.829179899121982</v>
      </c>
      <c r="T31" s="184">
        <f>IFERROR(P31/M31*100,0)</f>
        <v>388.61636363636364</v>
      </c>
      <c r="U31" s="184">
        <f>IFERROR(P31/N31*100,0)</f>
        <v>95.829179899121982</v>
      </c>
    </row>
    <row r="32" spans="1:21" s="206" customFormat="1" ht="33.75">
      <c r="A32" s="204"/>
      <c r="B32" s="204"/>
      <c r="C32" s="204"/>
      <c r="D32" s="204"/>
      <c r="E32" s="204">
        <v>218</v>
      </c>
      <c r="F32" s="205" t="s">
        <v>253</v>
      </c>
      <c r="G32" s="205" t="s">
        <v>244</v>
      </c>
      <c r="H32" s="184">
        <v>42</v>
      </c>
      <c r="I32" s="184">
        <v>22</v>
      </c>
      <c r="J32" s="184">
        <v>10</v>
      </c>
      <c r="K32" s="184">
        <f>IFERROR(J32/H32*100,0)</f>
        <v>23.809523809523807</v>
      </c>
      <c r="L32" s="184">
        <f>IFERROR(J32/I32*100,0)</f>
        <v>45.454545454545453</v>
      </c>
      <c r="M32" s="184">
        <v>26988873</v>
      </c>
      <c r="N32" s="184">
        <v>10023329.719999999</v>
      </c>
      <c r="O32" s="184">
        <v>10016681.219999999</v>
      </c>
      <c r="P32" s="184">
        <v>10016681.219999999</v>
      </c>
      <c r="Q32" s="184">
        <v>10016681.219999999</v>
      </c>
      <c r="R32" s="184">
        <f>IFERROR(O32/M32*100,0)</f>
        <v>37.11411447228641</v>
      </c>
      <c r="S32" s="184">
        <f>IFERROR(O32/N32*100,0)</f>
        <v>99.933669746623877</v>
      </c>
      <c r="T32" s="184">
        <f>IFERROR(P32/M32*100,0)</f>
        <v>37.11411447228641</v>
      </c>
      <c r="U32" s="184">
        <f>IFERROR(P32/N32*100,0)</f>
        <v>99.933669746623877</v>
      </c>
    </row>
    <row r="33" spans="1:21" s="62" customFormat="1" ht="15" customHeight="1">
      <c r="A33" s="63"/>
      <c r="B33" s="63"/>
      <c r="C33" s="63">
        <v>6</v>
      </c>
      <c r="D33" s="63"/>
      <c r="E33" s="63"/>
      <c r="F33" s="193" t="s">
        <v>254</v>
      </c>
      <c r="G33" s="193"/>
      <c r="H33" s="48"/>
      <c r="I33" s="48"/>
      <c r="J33" s="48"/>
      <c r="K33" s="48"/>
      <c r="L33" s="48"/>
      <c r="M33" s="48">
        <f>M34+M36+M38+M42</f>
        <v>97210209</v>
      </c>
      <c r="N33" s="48">
        <f>N34+N36+N38+N42</f>
        <v>32052010.899999999</v>
      </c>
      <c r="O33" s="48">
        <f>O34+O36+O38+O42</f>
        <v>32047874.899999999</v>
      </c>
      <c r="P33" s="48">
        <f>P34+P36+P38+P42</f>
        <v>32047874.899999999</v>
      </c>
      <c r="Q33" s="48">
        <f>Q34+Q36+Q38+Q42</f>
        <v>32047874.899999999</v>
      </c>
      <c r="R33" s="48"/>
      <c r="S33" s="48"/>
      <c r="T33" s="48"/>
      <c r="U33" s="48"/>
    </row>
    <row r="34" spans="1:21" s="62" customFormat="1" ht="15" customHeight="1">
      <c r="A34" s="63"/>
      <c r="B34" s="63"/>
      <c r="C34" s="63"/>
      <c r="D34" s="63">
        <v>3</v>
      </c>
      <c r="E34" s="63"/>
      <c r="F34" s="193" t="s">
        <v>255</v>
      </c>
      <c r="G34" s="193"/>
      <c r="H34" s="48"/>
      <c r="I34" s="48"/>
      <c r="J34" s="48"/>
      <c r="K34" s="48"/>
      <c r="L34" s="48"/>
      <c r="M34" s="48">
        <f>M35</f>
        <v>2100000</v>
      </c>
      <c r="N34" s="48">
        <f>N35</f>
        <v>840000</v>
      </c>
      <c r="O34" s="48">
        <f>O35</f>
        <v>840000</v>
      </c>
      <c r="P34" s="48">
        <f>P35</f>
        <v>840000</v>
      </c>
      <c r="Q34" s="48">
        <f>Q35</f>
        <v>840000</v>
      </c>
      <c r="R34" s="48"/>
      <c r="S34" s="48"/>
      <c r="T34" s="48"/>
      <c r="U34" s="48"/>
    </row>
    <row r="35" spans="1:21" s="206" customFormat="1" ht="15" customHeight="1">
      <c r="A35" s="204"/>
      <c r="B35" s="204"/>
      <c r="C35" s="204"/>
      <c r="D35" s="204"/>
      <c r="E35" s="204">
        <v>219</v>
      </c>
      <c r="F35" s="205" t="s">
        <v>256</v>
      </c>
      <c r="G35" s="205" t="s">
        <v>238</v>
      </c>
      <c r="H35" s="184">
        <v>160</v>
      </c>
      <c r="I35" s="184">
        <v>120</v>
      </c>
      <c r="J35" s="184">
        <v>100</v>
      </c>
      <c r="K35" s="184">
        <f>IFERROR(J35/H35*100,0)</f>
        <v>62.5</v>
      </c>
      <c r="L35" s="184">
        <f>IFERROR(J35/I35*100,0)</f>
        <v>83.333333333333343</v>
      </c>
      <c r="M35" s="184">
        <v>2100000</v>
      </c>
      <c r="N35" s="184">
        <v>840000</v>
      </c>
      <c r="O35" s="184">
        <v>840000</v>
      </c>
      <c r="P35" s="184">
        <v>840000</v>
      </c>
      <c r="Q35" s="184">
        <v>840000</v>
      </c>
      <c r="R35" s="184">
        <f>IFERROR(O35/M35*100,0)</f>
        <v>40</v>
      </c>
      <c r="S35" s="184">
        <f>IFERROR(O35/N35*100,0)</f>
        <v>100</v>
      </c>
      <c r="T35" s="184">
        <f>IFERROR(P35/M35*100,0)</f>
        <v>40</v>
      </c>
      <c r="U35" s="184">
        <f>IFERROR(P35/N35*100,0)</f>
        <v>100</v>
      </c>
    </row>
    <row r="36" spans="1:21" s="62" customFormat="1" ht="15" customHeight="1">
      <c r="A36" s="63"/>
      <c r="B36" s="63"/>
      <c r="C36" s="63"/>
      <c r="D36" s="63">
        <v>5</v>
      </c>
      <c r="E36" s="63"/>
      <c r="F36" s="193" t="s">
        <v>257</v>
      </c>
      <c r="G36" s="193"/>
      <c r="H36" s="48"/>
      <c r="I36" s="48"/>
      <c r="J36" s="48"/>
      <c r="K36" s="48"/>
      <c r="L36" s="48"/>
      <c r="M36" s="48">
        <f>M37</f>
        <v>2000000</v>
      </c>
      <c r="N36" s="48">
        <f>N37</f>
        <v>35008.800000000003</v>
      </c>
      <c r="O36" s="48">
        <f>O37</f>
        <v>35008.800000000003</v>
      </c>
      <c r="P36" s="48">
        <f>P37</f>
        <v>35008.800000000003</v>
      </c>
      <c r="Q36" s="48">
        <f>Q37</f>
        <v>35008.800000000003</v>
      </c>
      <c r="R36" s="48"/>
      <c r="S36" s="48"/>
      <c r="T36" s="48"/>
      <c r="U36" s="48"/>
    </row>
    <row r="37" spans="1:21" s="206" customFormat="1" ht="15" customHeight="1">
      <c r="A37" s="204"/>
      <c r="B37" s="204"/>
      <c r="C37" s="204"/>
      <c r="D37" s="204"/>
      <c r="E37" s="204">
        <v>220</v>
      </c>
      <c r="F37" s="205" t="s">
        <v>258</v>
      </c>
      <c r="G37" s="205" t="s">
        <v>273</v>
      </c>
      <c r="H37" s="184">
        <v>50500</v>
      </c>
      <c r="I37" s="184">
        <v>25250</v>
      </c>
      <c r="J37" s="184">
        <v>25250</v>
      </c>
      <c r="K37" s="184">
        <f>IFERROR(J37/H37*100,0)</f>
        <v>50</v>
      </c>
      <c r="L37" s="184">
        <f>IFERROR(J37/I37*100,0)</f>
        <v>100</v>
      </c>
      <c r="M37" s="184">
        <v>2000000</v>
      </c>
      <c r="N37" s="184">
        <v>35008.800000000003</v>
      </c>
      <c r="O37" s="184">
        <v>35008.800000000003</v>
      </c>
      <c r="P37" s="184">
        <v>35008.800000000003</v>
      </c>
      <c r="Q37" s="184">
        <v>35008.800000000003</v>
      </c>
      <c r="R37" s="184">
        <f>IFERROR(O37/M37*100,0)</f>
        <v>1.75044</v>
      </c>
      <c r="S37" s="184">
        <f>IFERROR(O37/N37*100,0)</f>
        <v>100</v>
      </c>
      <c r="T37" s="184">
        <f>IFERROR(P37/M37*100,0)</f>
        <v>1.75044</v>
      </c>
      <c r="U37" s="184">
        <f>IFERROR(P37/N37*100,0)</f>
        <v>100</v>
      </c>
    </row>
    <row r="38" spans="1:21" s="62" customFormat="1" ht="15" customHeight="1">
      <c r="A38" s="63"/>
      <c r="B38" s="63"/>
      <c r="C38" s="63"/>
      <c r="D38" s="63">
        <v>8</v>
      </c>
      <c r="E38" s="63"/>
      <c r="F38" s="193" t="s">
        <v>259</v>
      </c>
      <c r="G38" s="193"/>
      <c r="H38" s="48"/>
      <c r="I38" s="48"/>
      <c r="J38" s="48"/>
      <c r="K38" s="48"/>
      <c r="L38" s="48"/>
      <c r="M38" s="48">
        <f>SUM(M39:M41)</f>
        <v>5972383</v>
      </c>
      <c r="N38" s="48">
        <f>SUM(N39:N41)</f>
        <v>2258400</v>
      </c>
      <c r="O38" s="48">
        <f>SUM(O39:O41)</f>
        <v>2258400</v>
      </c>
      <c r="P38" s="48">
        <f>SUM(P39:P41)</f>
        <v>2258400</v>
      </c>
      <c r="Q38" s="48">
        <f>SUM(Q39:Q41)</f>
        <v>2258400</v>
      </c>
      <c r="R38" s="48"/>
      <c r="S38" s="48"/>
      <c r="T38" s="48"/>
      <c r="U38" s="48"/>
    </row>
    <row r="39" spans="1:21" s="206" customFormat="1" ht="22.5">
      <c r="A39" s="204"/>
      <c r="B39" s="204"/>
      <c r="C39" s="204"/>
      <c r="D39" s="204"/>
      <c r="E39" s="204">
        <v>222</v>
      </c>
      <c r="F39" s="205" t="s">
        <v>260</v>
      </c>
      <c r="G39" s="205" t="s">
        <v>238</v>
      </c>
      <c r="H39" s="184">
        <v>100</v>
      </c>
      <c r="I39" s="184">
        <v>50</v>
      </c>
      <c r="J39" s="184">
        <v>32</v>
      </c>
      <c r="K39" s="184">
        <f>IFERROR(J39/H39*100,0)</f>
        <v>32</v>
      </c>
      <c r="L39" s="184">
        <f>IFERROR(J39/I39*100,0)</f>
        <v>64</v>
      </c>
      <c r="M39" s="184">
        <v>242083</v>
      </c>
      <c r="N39" s="184">
        <v>0</v>
      </c>
      <c r="O39" s="184">
        <v>0</v>
      </c>
      <c r="P39" s="184">
        <v>0</v>
      </c>
      <c r="Q39" s="184">
        <v>0</v>
      </c>
      <c r="R39" s="184">
        <f>IFERROR(O39/M39*100,0)</f>
        <v>0</v>
      </c>
      <c r="S39" s="184">
        <f>IFERROR(O39/N39*100,0)</f>
        <v>0</v>
      </c>
      <c r="T39" s="184">
        <f>IFERROR(P39/M39*100,0)</f>
        <v>0</v>
      </c>
      <c r="U39" s="184">
        <f>IFERROR(P39/N39*100,0)</f>
        <v>0</v>
      </c>
    </row>
    <row r="40" spans="1:21" s="206" customFormat="1" ht="33.75">
      <c r="A40" s="204"/>
      <c r="B40" s="204"/>
      <c r="C40" s="204"/>
      <c r="D40" s="204"/>
      <c r="E40" s="204">
        <v>224</v>
      </c>
      <c r="F40" s="205" t="s">
        <v>261</v>
      </c>
      <c r="G40" s="205" t="s">
        <v>436</v>
      </c>
      <c r="H40" s="184">
        <v>1105</v>
      </c>
      <c r="I40" s="184">
        <v>554</v>
      </c>
      <c r="J40" s="184">
        <v>200</v>
      </c>
      <c r="K40" s="184">
        <f>IFERROR(J40/H40*100,0)</f>
        <v>18.099547511312217</v>
      </c>
      <c r="L40" s="184">
        <f>IFERROR(J40/I40*100,0)</f>
        <v>36.101083032490976</v>
      </c>
      <c r="M40" s="184">
        <v>3537300</v>
      </c>
      <c r="N40" s="184">
        <v>440000</v>
      </c>
      <c r="O40" s="184">
        <v>440000</v>
      </c>
      <c r="P40" s="184">
        <v>440000</v>
      </c>
      <c r="Q40" s="184">
        <v>440000</v>
      </c>
      <c r="R40" s="184">
        <f>IFERROR(O40/M40*100,0)</f>
        <v>12.438865801600091</v>
      </c>
      <c r="S40" s="184">
        <f>IFERROR(O40/N40*100,0)</f>
        <v>100</v>
      </c>
      <c r="T40" s="184">
        <f>IFERROR(P40/M40*100,0)</f>
        <v>12.438865801600091</v>
      </c>
      <c r="U40" s="184">
        <f>IFERROR(P40/N40*100,0)</f>
        <v>100</v>
      </c>
    </row>
    <row r="41" spans="1:21" s="206" customFormat="1" ht="33.75">
      <c r="A41" s="204"/>
      <c r="B41" s="204"/>
      <c r="C41" s="204"/>
      <c r="D41" s="204"/>
      <c r="E41" s="204">
        <v>225</v>
      </c>
      <c r="F41" s="205" t="s">
        <v>262</v>
      </c>
      <c r="G41" s="205" t="s">
        <v>238</v>
      </c>
      <c r="H41" s="184">
        <v>1060</v>
      </c>
      <c r="I41" s="184">
        <v>325</v>
      </c>
      <c r="J41" s="184">
        <v>450</v>
      </c>
      <c r="K41" s="184">
        <f>IFERROR(J41/H41*100,0)</f>
        <v>42.452830188679243</v>
      </c>
      <c r="L41" s="184">
        <f>IFERROR(J41/I41*100,0)</f>
        <v>138.46153846153845</v>
      </c>
      <c r="M41" s="184">
        <v>2193000</v>
      </c>
      <c r="N41" s="184">
        <v>1818400</v>
      </c>
      <c r="O41" s="184">
        <v>1818400</v>
      </c>
      <c r="P41" s="184">
        <v>1818400</v>
      </c>
      <c r="Q41" s="184">
        <v>1818400</v>
      </c>
      <c r="R41" s="184">
        <f>IFERROR(O41/M41*100,0)</f>
        <v>82.91837665298678</v>
      </c>
      <c r="S41" s="184">
        <f>IFERROR(O41/N41*100,0)</f>
        <v>100</v>
      </c>
      <c r="T41" s="184">
        <f>IFERROR(P41/M41*100,0)</f>
        <v>82.91837665298678</v>
      </c>
      <c r="U41" s="184">
        <f>IFERROR(P41/N41*100,0)</f>
        <v>100</v>
      </c>
    </row>
    <row r="42" spans="1:21" s="62" customFormat="1" ht="22.5">
      <c r="A42" s="63"/>
      <c r="B42" s="63"/>
      <c r="C42" s="63"/>
      <c r="D42" s="63">
        <v>9</v>
      </c>
      <c r="E42" s="63"/>
      <c r="F42" s="193" t="s">
        <v>263</v>
      </c>
      <c r="G42" s="193"/>
      <c r="H42" s="48"/>
      <c r="I42" s="48"/>
      <c r="J42" s="48"/>
      <c r="K42" s="48"/>
      <c r="L42" s="48"/>
      <c r="M42" s="48">
        <f>SUM(M43:M47)</f>
        <v>87137826</v>
      </c>
      <c r="N42" s="48">
        <f>SUM(N43:N47)</f>
        <v>28918602.099999998</v>
      </c>
      <c r="O42" s="48">
        <f>SUM(O43:O47)</f>
        <v>28914466.099999998</v>
      </c>
      <c r="P42" s="48">
        <f>SUM(P43:P47)</f>
        <v>28914466.099999998</v>
      </c>
      <c r="Q42" s="48">
        <f>SUM(Q43:Q47)</f>
        <v>28914466.099999998</v>
      </c>
      <c r="R42" s="48"/>
      <c r="S42" s="48"/>
      <c r="T42" s="48"/>
      <c r="U42" s="48"/>
    </row>
    <row r="43" spans="1:21" s="206" customFormat="1" ht="15" customHeight="1">
      <c r="A43" s="204"/>
      <c r="B43" s="204"/>
      <c r="C43" s="204"/>
      <c r="D43" s="204"/>
      <c r="E43" s="204">
        <v>226</v>
      </c>
      <c r="F43" s="205" t="s">
        <v>264</v>
      </c>
      <c r="G43" s="205" t="s">
        <v>238</v>
      </c>
      <c r="H43" s="184">
        <v>80</v>
      </c>
      <c r="I43" s="184">
        <v>40</v>
      </c>
      <c r="J43" s="184">
        <v>69</v>
      </c>
      <c r="K43" s="184">
        <f>IFERROR(J43/H43*100,0)</f>
        <v>86.25</v>
      </c>
      <c r="L43" s="184">
        <f>IFERROR(J43/I43*100,0)</f>
        <v>172.5</v>
      </c>
      <c r="M43" s="184">
        <v>1590400</v>
      </c>
      <c r="N43" s="184">
        <v>523500</v>
      </c>
      <c r="O43" s="184">
        <v>523500</v>
      </c>
      <c r="P43" s="184">
        <v>523500</v>
      </c>
      <c r="Q43" s="184">
        <v>523500</v>
      </c>
      <c r="R43" s="184">
        <f>IFERROR(O43/M43*100,0)</f>
        <v>32.916247484909455</v>
      </c>
      <c r="S43" s="184">
        <f>IFERROR(O43/N43*100,0)</f>
        <v>100</v>
      </c>
      <c r="T43" s="184">
        <f>IFERROR(P43/M43*100,0)</f>
        <v>32.916247484909455</v>
      </c>
      <c r="U43" s="184">
        <f>IFERROR(P43/N43*100,0)</f>
        <v>100</v>
      </c>
    </row>
    <row r="44" spans="1:21" s="206" customFormat="1" ht="33.75">
      <c r="A44" s="218"/>
      <c r="B44" s="218"/>
      <c r="C44" s="218"/>
      <c r="D44" s="218"/>
      <c r="E44" s="218">
        <v>227</v>
      </c>
      <c r="F44" s="219" t="s">
        <v>265</v>
      </c>
      <c r="G44" s="219" t="s">
        <v>244</v>
      </c>
      <c r="H44" s="211">
        <v>3</v>
      </c>
      <c r="I44" s="211">
        <v>1</v>
      </c>
      <c r="J44" s="211">
        <v>0</v>
      </c>
      <c r="K44" s="211">
        <f>IFERROR(J44/H44*100,0)</f>
        <v>0</v>
      </c>
      <c r="L44" s="211">
        <f>IFERROR(J44/I44*100,0)</f>
        <v>0</v>
      </c>
      <c r="M44" s="211">
        <v>2570301</v>
      </c>
      <c r="N44" s="211">
        <v>0</v>
      </c>
      <c r="O44" s="211">
        <v>0</v>
      </c>
      <c r="P44" s="211">
        <v>0</v>
      </c>
      <c r="Q44" s="211">
        <v>0</v>
      </c>
      <c r="R44" s="211">
        <f>IFERROR(O44/M44*100,0)</f>
        <v>0</v>
      </c>
      <c r="S44" s="211">
        <f>IFERROR(O44/N44*100,0)</f>
        <v>0</v>
      </c>
      <c r="T44" s="211">
        <f>IFERROR(P44/M44*100,0)</f>
        <v>0</v>
      </c>
      <c r="U44" s="211">
        <f>IFERROR(P44/N44*100,0)</f>
        <v>0</v>
      </c>
    </row>
    <row r="45" spans="1:21" s="206" customFormat="1" ht="45">
      <c r="A45" s="204"/>
      <c r="B45" s="204"/>
      <c r="C45" s="204"/>
      <c r="D45" s="204"/>
      <c r="E45" s="204">
        <v>228</v>
      </c>
      <c r="F45" s="205" t="s">
        <v>266</v>
      </c>
      <c r="G45" s="205" t="s">
        <v>244</v>
      </c>
      <c r="H45" s="184">
        <v>21</v>
      </c>
      <c r="I45" s="184">
        <v>10</v>
      </c>
      <c r="J45" s="184">
        <v>3</v>
      </c>
      <c r="K45" s="184">
        <f>IFERROR(J45/H45*100,0)</f>
        <v>14.285714285714285</v>
      </c>
      <c r="L45" s="184">
        <f>IFERROR(J45/I45*100,0)</f>
        <v>30</v>
      </c>
      <c r="M45" s="184">
        <v>1255293</v>
      </c>
      <c r="N45" s="184">
        <v>244891</v>
      </c>
      <c r="O45" s="184">
        <v>244891</v>
      </c>
      <c r="P45" s="184">
        <v>244891</v>
      </c>
      <c r="Q45" s="184">
        <v>244891</v>
      </c>
      <c r="R45" s="184">
        <f>IFERROR(O45/M45*100,0)</f>
        <v>19.50867247726228</v>
      </c>
      <c r="S45" s="184">
        <f>IFERROR(O45/N45*100,0)</f>
        <v>100</v>
      </c>
      <c r="T45" s="184">
        <f>IFERROR(P45/M45*100,0)</f>
        <v>19.50867247726228</v>
      </c>
      <c r="U45" s="184">
        <f>IFERROR(P45/N45*100,0)</f>
        <v>100</v>
      </c>
    </row>
    <row r="46" spans="1:21" s="206" customFormat="1" ht="33.75">
      <c r="A46" s="204"/>
      <c r="B46" s="204"/>
      <c r="C46" s="204"/>
      <c r="D46" s="204"/>
      <c r="E46" s="204">
        <v>229</v>
      </c>
      <c r="F46" s="205" t="s">
        <v>267</v>
      </c>
      <c r="G46" s="205" t="s">
        <v>238</v>
      </c>
      <c r="H46" s="184">
        <v>900</v>
      </c>
      <c r="I46" s="184">
        <v>900</v>
      </c>
      <c r="J46" s="184">
        <v>888</v>
      </c>
      <c r="K46" s="184">
        <f>IFERROR(J46/H46*100,0)</f>
        <v>98.666666666666671</v>
      </c>
      <c r="L46" s="184">
        <f>IFERROR(J46/I46*100,0)</f>
        <v>98.666666666666671</v>
      </c>
      <c r="M46" s="184">
        <v>9135794</v>
      </c>
      <c r="N46" s="184">
        <v>2725409.32</v>
      </c>
      <c r="O46" s="184">
        <v>2725409.3200000003</v>
      </c>
      <c r="P46" s="184">
        <v>2725409.3200000003</v>
      </c>
      <c r="Q46" s="184">
        <v>2725409.3200000003</v>
      </c>
      <c r="R46" s="184">
        <f>IFERROR(O46/M46*100,0)</f>
        <v>29.832210752562943</v>
      </c>
      <c r="S46" s="184">
        <f>IFERROR(O46/N46*100,0)</f>
        <v>100.00000000000003</v>
      </c>
      <c r="T46" s="184">
        <f>IFERROR(P46/M46*100,0)</f>
        <v>29.832210752562943</v>
      </c>
      <c r="U46" s="184">
        <f>IFERROR(P46/N46*100,0)</f>
        <v>100.00000000000003</v>
      </c>
    </row>
    <row r="47" spans="1:21" s="206" customFormat="1" ht="22.5">
      <c r="A47" s="204"/>
      <c r="B47" s="204"/>
      <c r="C47" s="204"/>
      <c r="D47" s="204"/>
      <c r="E47" s="204">
        <v>230</v>
      </c>
      <c r="F47" s="205" t="s">
        <v>268</v>
      </c>
      <c r="G47" s="205" t="s">
        <v>238</v>
      </c>
      <c r="H47" s="184">
        <v>17230</v>
      </c>
      <c r="I47" s="184">
        <v>8615</v>
      </c>
      <c r="J47" s="184">
        <v>8957</v>
      </c>
      <c r="K47" s="184">
        <f>IFERROR(J47/H47*100,0)</f>
        <v>51.984910040626808</v>
      </c>
      <c r="L47" s="184">
        <f>IFERROR(J47/I47*100,0)</f>
        <v>103.96982008125362</v>
      </c>
      <c r="M47" s="184">
        <v>72586038</v>
      </c>
      <c r="N47" s="184">
        <v>25424801.779999997</v>
      </c>
      <c r="O47" s="184">
        <v>25420665.779999997</v>
      </c>
      <c r="P47" s="184">
        <v>25420665.779999997</v>
      </c>
      <c r="Q47" s="184">
        <v>25420665.779999997</v>
      </c>
      <c r="R47" s="184">
        <f>IFERROR(O47/M47*100,0)</f>
        <v>35.021426269332949</v>
      </c>
      <c r="S47" s="184">
        <f>IFERROR(O47/N47*100,0)</f>
        <v>99.983732419879658</v>
      </c>
      <c r="T47" s="184">
        <f>IFERROR(P47/M47*100,0)</f>
        <v>35.021426269332949</v>
      </c>
      <c r="U47" s="184">
        <f>IFERROR(P47/N47*100,0)</f>
        <v>99.983732419879658</v>
      </c>
    </row>
    <row r="48" spans="1:21" s="62" customFormat="1" ht="15" customHeight="1">
      <c r="A48" s="63"/>
      <c r="B48" s="63">
        <v>3</v>
      </c>
      <c r="C48" s="63"/>
      <c r="D48" s="63"/>
      <c r="E48" s="63"/>
      <c r="F48" s="193" t="s">
        <v>269</v>
      </c>
      <c r="G48" s="193"/>
      <c r="H48" s="48"/>
      <c r="I48" s="48"/>
      <c r="J48" s="48"/>
      <c r="K48" s="48"/>
      <c r="L48" s="48"/>
      <c r="M48" s="48">
        <f t="shared" ref="M48:Q50" si="3">M49</f>
        <v>197000</v>
      </c>
      <c r="N48" s="48">
        <f t="shared" si="3"/>
        <v>9860</v>
      </c>
      <c r="O48" s="48">
        <f t="shared" si="3"/>
        <v>9860</v>
      </c>
      <c r="P48" s="48">
        <f t="shared" si="3"/>
        <v>9860</v>
      </c>
      <c r="Q48" s="48">
        <f t="shared" si="3"/>
        <v>9860</v>
      </c>
      <c r="R48" s="48"/>
      <c r="S48" s="48"/>
      <c r="T48" s="48"/>
      <c r="U48" s="48"/>
    </row>
    <row r="49" spans="1:21" s="62" customFormat="1" ht="33.75">
      <c r="A49" s="63"/>
      <c r="B49" s="63"/>
      <c r="C49" s="63">
        <v>1</v>
      </c>
      <c r="D49" s="63"/>
      <c r="E49" s="63"/>
      <c r="F49" s="193" t="s">
        <v>270</v>
      </c>
      <c r="G49" s="193"/>
      <c r="H49" s="48"/>
      <c r="I49" s="48"/>
      <c r="J49" s="48"/>
      <c r="K49" s="48"/>
      <c r="L49" s="48"/>
      <c r="M49" s="48">
        <f t="shared" si="3"/>
        <v>197000</v>
      </c>
      <c r="N49" s="48">
        <f t="shared" si="3"/>
        <v>9860</v>
      </c>
      <c r="O49" s="48">
        <f t="shared" si="3"/>
        <v>9860</v>
      </c>
      <c r="P49" s="48">
        <f t="shared" si="3"/>
        <v>9860</v>
      </c>
      <c r="Q49" s="48">
        <f t="shared" si="3"/>
        <v>9860</v>
      </c>
      <c r="R49" s="48"/>
      <c r="S49" s="48"/>
      <c r="T49" s="48"/>
      <c r="U49" s="48"/>
    </row>
    <row r="50" spans="1:21" s="62" customFormat="1" ht="15" customHeight="1">
      <c r="A50" s="63"/>
      <c r="B50" s="63"/>
      <c r="C50" s="63"/>
      <c r="D50" s="63">
        <v>2</v>
      </c>
      <c r="E50" s="63"/>
      <c r="F50" s="193" t="s">
        <v>271</v>
      </c>
      <c r="G50" s="193"/>
      <c r="H50" s="48"/>
      <c r="I50" s="48"/>
      <c r="J50" s="48"/>
      <c r="K50" s="48"/>
      <c r="L50" s="48"/>
      <c r="M50" s="48">
        <f t="shared" si="3"/>
        <v>197000</v>
      </c>
      <c r="N50" s="48">
        <f t="shared" si="3"/>
        <v>9860</v>
      </c>
      <c r="O50" s="48">
        <f t="shared" si="3"/>
        <v>9860</v>
      </c>
      <c r="P50" s="48">
        <f t="shared" si="3"/>
        <v>9860</v>
      </c>
      <c r="Q50" s="48">
        <f t="shared" si="3"/>
        <v>9860</v>
      </c>
      <c r="R50" s="48"/>
      <c r="S50" s="48"/>
      <c r="T50" s="48"/>
      <c r="U50" s="48"/>
    </row>
    <row r="51" spans="1:21" s="206" customFormat="1" ht="15" customHeight="1">
      <c r="A51" s="204"/>
      <c r="B51" s="204"/>
      <c r="C51" s="204"/>
      <c r="D51" s="204"/>
      <c r="E51" s="204">
        <v>232</v>
      </c>
      <c r="F51" s="205" t="s">
        <v>272</v>
      </c>
      <c r="G51" s="205" t="s">
        <v>238</v>
      </c>
      <c r="H51" s="184">
        <v>4300</v>
      </c>
      <c r="I51" s="184">
        <v>2142</v>
      </c>
      <c r="J51" s="184">
        <v>2098</v>
      </c>
      <c r="K51" s="184">
        <f>IFERROR(J51/H51*100,0)</f>
        <v>48.790697674418603</v>
      </c>
      <c r="L51" s="184">
        <f>IFERROR(J51/I51*100,0)</f>
        <v>97.945845004668527</v>
      </c>
      <c r="M51" s="184">
        <v>197000</v>
      </c>
      <c r="N51" s="184">
        <v>9860</v>
      </c>
      <c r="O51" s="184">
        <v>9860</v>
      </c>
      <c r="P51" s="184">
        <v>9860</v>
      </c>
      <c r="Q51" s="184">
        <v>9860</v>
      </c>
      <c r="R51" s="184">
        <f>IFERROR(O51/M51*100,0)</f>
        <v>5.0050761421319798</v>
      </c>
      <c r="S51" s="184">
        <f>IFERROR(O51/N51*100,0)</f>
        <v>100</v>
      </c>
      <c r="T51" s="184">
        <f>IFERROR(P51/M51*100,0)</f>
        <v>5.0050761421319798</v>
      </c>
      <c r="U51" s="184">
        <f>IFERROR(P51/N51*100,0)</f>
        <v>100</v>
      </c>
    </row>
    <row r="52" spans="1:21" s="62" customFormat="1" ht="22.5">
      <c r="A52" s="63">
        <v>2</v>
      </c>
      <c r="B52" s="63"/>
      <c r="C52" s="63"/>
      <c r="D52" s="63"/>
      <c r="E52" s="63"/>
      <c r="F52" s="193" t="s">
        <v>274</v>
      </c>
      <c r="G52" s="193"/>
      <c r="H52" s="48"/>
      <c r="I52" s="48"/>
      <c r="J52" s="48"/>
      <c r="K52" s="48"/>
      <c r="L52" s="48"/>
      <c r="M52" s="48">
        <f t="shared" ref="M52:Q53" si="4">M53</f>
        <v>98211240</v>
      </c>
      <c r="N52" s="48">
        <f t="shared" si="4"/>
        <v>53451251.339999996</v>
      </c>
      <c r="O52" s="48">
        <f t="shared" si="4"/>
        <v>53429630.829999998</v>
      </c>
      <c r="P52" s="48">
        <f t="shared" si="4"/>
        <v>53429630.829999998</v>
      </c>
      <c r="Q52" s="48">
        <f t="shared" si="4"/>
        <v>53429630.829999998</v>
      </c>
      <c r="R52" s="48"/>
      <c r="S52" s="48"/>
      <c r="T52" s="48"/>
      <c r="U52" s="48"/>
    </row>
    <row r="53" spans="1:21" s="62" customFormat="1" ht="15" customHeight="1">
      <c r="A53" s="63"/>
      <c r="B53" s="63">
        <v>1</v>
      </c>
      <c r="C53" s="63"/>
      <c r="D53" s="63"/>
      <c r="E53" s="63"/>
      <c r="F53" s="193" t="s">
        <v>223</v>
      </c>
      <c r="G53" s="193"/>
      <c r="H53" s="48"/>
      <c r="I53" s="48"/>
      <c r="J53" s="48"/>
      <c r="K53" s="48"/>
      <c r="L53" s="48"/>
      <c r="M53" s="48">
        <f t="shared" si="4"/>
        <v>98211240</v>
      </c>
      <c r="N53" s="48">
        <f t="shared" si="4"/>
        <v>53451251.339999996</v>
      </c>
      <c r="O53" s="48">
        <f t="shared" si="4"/>
        <v>53429630.829999998</v>
      </c>
      <c r="P53" s="48">
        <f t="shared" si="4"/>
        <v>53429630.829999998</v>
      </c>
      <c r="Q53" s="48">
        <f t="shared" si="4"/>
        <v>53429630.829999998</v>
      </c>
      <c r="R53" s="48"/>
      <c r="S53" s="48"/>
      <c r="T53" s="48"/>
      <c r="U53" s="48"/>
    </row>
    <row r="54" spans="1:21" s="62" customFormat="1" ht="22.5">
      <c r="A54" s="63"/>
      <c r="B54" s="63"/>
      <c r="C54" s="63">
        <v>7</v>
      </c>
      <c r="D54" s="63"/>
      <c r="E54" s="63"/>
      <c r="F54" s="193" t="s">
        <v>275</v>
      </c>
      <c r="G54" s="193"/>
      <c r="H54" s="48"/>
      <c r="I54" s="48" t="s">
        <v>1216</v>
      </c>
      <c r="J54" s="48"/>
      <c r="K54" s="48"/>
      <c r="L54" s="48"/>
      <c r="M54" s="48">
        <f>M55+M58</f>
        <v>98211240</v>
      </c>
      <c r="N54" s="48">
        <f>N55+N58</f>
        <v>53451251.339999996</v>
      </c>
      <c r="O54" s="48">
        <f>O55+O58</f>
        <v>53429630.829999998</v>
      </c>
      <c r="P54" s="48">
        <f>P55+P58</f>
        <v>53429630.829999998</v>
      </c>
      <c r="Q54" s="48">
        <f>Q55+Q58</f>
        <v>53429630.829999998</v>
      </c>
      <c r="R54" s="48"/>
      <c r="S54" s="48"/>
      <c r="T54" s="48"/>
      <c r="U54" s="48"/>
    </row>
    <row r="55" spans="1:21" s="62" customFormat="1" ht="11.25">
      <c r="A55" s="63"/>
      <c r="B55" s="63"/>
      <c r="C55" s="63"/>
      <c r="D55" s="63">
        <v>1</v>
      </c>
      <c r="E55" s="63"/>
      <c r="F55" s="193" t="s">
        <v>276</v>
      </c>
      <c r="G55" s="193"/>
      <c r="H55" s="48"/>
      <c r="I55" s="48"/>
      <c r="J55" s="48"/>
      <c r="K55" s="48"/>
      <c r="L55" s="48"/>
      <c r="M55" s="48">
        <f>M56+M57</f>
        <v>2048224</v>
      </c>
      <c r="N55" s="48">
        <f>N56+N57</f>
        <v>1673722.73</v>
      </c>
      <c r="O55" s="48">
        <f>O56+O57</f>
        <v>1673199.48</v>
      </c>
      <c r="P55" s="48">
        <f>P56+P57</f>
        <v>1673199.48</v>
      </c>
      <c r="Q55" s="48">
        <f>Q56+Q57</f>
        <v>1673199.48</v>
      </c>
      <c r="R55" s="48"/>
      <c r="S55" s="48"/>
      <c r="T55" s="48"/>
      <c r="U55" s="48"/>
    </row>
    <row r="56" spans="1:21" s="206" customFormat="1" ht="22.5">
      <c r="A56" s="204"/>
      <c r="B56" s="204"/>
      <c r="C56" s="204"/>
      <c r="D56" s="204"/>
      <c r="E56" s="204">
        <v>201</v>
      </c>
      <c r="F56" s="205" t="s">
        <v>277</v>
      </c>
      <c r="G56" s="205" t="s">
        <v>242</v>
      </c>
      <c r="H56" s="184">
        <v>1</v>
      </c>
      <c r="I56" s="184">
        <v>1</v>
      </c>
      <c r="J56" s="184">
        <v>0</v>
      </c>
      <c r="K56" s="184">
        <f>IFERROR(J56/H56*100,0)</f>
        <v>0</v>
      </c>
      <c r="L56" s="184">
        <f>IFERROR(J56/I56*100,0)</f>
        <v>0</v>
      </c>
      <c r="M56" s="184">
        <v>90000</v>
      </c>
      <c r="N56" s="184">
        <v>0</v>
      </c>
      <c r="O56" s="184">
        <v>0</v>
      </c>
      <c r="P56" s="184">
        <v>0</v>
      </c>
      <c r="Q56" s="184">
        <v>0</v>
      </c>
      <c r="R56" s="184">
        <f>IFERROR(O56/M56*100,0)</f>
        <v>0</v>
      </c>
      <c r="S56" s="184">
        <f>IFERROR(O56/N56*100,0)</f>
        <v>0</v>
      </c>
      <c r="T56" s="184">
        <f>IFERROR(P56/M56*100,0)</f>
        <v>0</v>
      </c>
      <c r="U56" s="184">
        <f>IFERROR(P56/N56*100,0)</f>
        <v>0</v>
      </c>
    </row>
    <row r="57" spans="1:21" s="206" customFormat="1" ht="22.5">
      <c r="A57" s="204"/>
      <c r="B57" s="204"/>
      <c r="C57" s="204"/>
      <c r="D57" s="204"/>
      <c r="E57" s="204">
        <v>203</v>
      </c>
      <c r="F57" s="205" t="s">
        <v>278</v>
      </c>
      <c r="G57" s="205" t="s">
        <v>276</v>
      </c>
      <c r="H57" s="184">
        <v>253</v>
      </c>
      <c r="I57" s="184">
        <v>127</v>
      </c>
      <c r="J57" s="184">
        <v>750</v>
      </c>
      <c r="K57" s="184">
        <f>IFERROR(J57/H57*100,0)</f>
        <v>296.44268774703562</v>
      </c>
      <c r="L57" s="184">
        <f>IFERROR(J57/I57*100,0)</f>
        <v>590.55118110236219</v>
      </c>
      <c r="M57" s="184">
        <v>1958224</v>
      </c>
      <c r="N57" s="184">
        <v>1673722.73</v>
      </c>
      <c r="O57" s="184">
        <v>1673199.48</v>
      </c>
      <c r="P57" s="184">
        <v>1673199.48</v>
      </c>
      <c r="Q57" s="184">
        <v>1673199.48</v>
      </c>
      <c r="R57" s="184">
        <f>IFERROR(O57/M57*100,0)</f>
        <v>85.444743808675611</v>
      </c>
      <c r="S57" s="184">
        <f>IFERROR(O57/N57*100,0)</f>
        <v>99.968737354723032</v>
      </c>
      <c r="T57" s="184">
        <f>IFERROR(P57/M57*100,0)</f>
        <v>85.444743808675611</v>
      </c>
      <c r="U57" s="184">
        <f>IFERROR(P57/N57*100,0)</f>
        <v>99.968737354723032</v>
      </c>
    </row>
    <row r="58" spans="1:21" s="206" customFormat="1" ht="15" customHeight="1">
      <c r="A58" s="204"/>
      <c r="B58" s="204"/>
      <c r="C58" s="204"/>
      <c r="D58" s="204">
        <v>2</v>
      </c>
      <c r="E58" s="204"/>
      <c r="F58" s="205" t="s">
        <v>279</v>
      </c>
      <c r="G58" s="205"/>
      <c r="H58" s="184"/>
      <c r="I58" s="184"/>
      <c r="J58" s="184"/>
      <c r="K58" s="184"/>
      <c r="L58" s="184"/>
      <c r="M58" s="184">
        <f>M59</f>
        <v>96163016</v>
      </c>
      <c r="N58" s="184">
        <f>N59</f>
        <v>51777528.609999999</v>
      </c>
      <c r="O58" s="184">
        <f>O59</f>
        <v>51756431.350000001</v>
      </c>
      <c r="P58" s="184">
        <f>P59</f>
        <v>51756431.350000001</v>
      </c>
      <c r="Q58" s="184">
        <f>Q59</f>
        <v>51756431.350000001</v>
      </c>
      <c r="R58" s="184"/>
      <c r="S58" s="184"/>
      <c r="T58" s="184"/>
      <c r="U58" s="184"/>
    </row>
    <row r="59" spans="1:21" s="206" customFormat="1" ht="33.75">
      <c r="A59" s="204"/>
      <c r="B59" s="204"/>
      <c r="C59" s="204"/>
      <c r="D59" s="204"/>
      <c r="E59" s="204">
        <v>204</v>
      </c>
      <c r="F59" s="205" t="s">
        <v>280</v>
      </c>
      <c r="G59" s="205" t="s">
        <v>281</v>
      </c>
      <c r="H59" s="184">
        <v>1</v>
      </c>
      <c r="I59" s="184">
        <v>1</v>
      </c>
      <c r="J59" s="184">
        <v>1</v>
      </c>
      <c r="K59" s="184">
        <f>IFERROR(J59/H59*100,0)</f>
        <v>100</v>
      </c>
      <c r="L59" s="184">
        <f>IFERROR(J59/I59*100,0)</f>
        <v>100</v>
      </c>
      <c r="M59" s="184">
        <v>96163016</v>
      </c>
      <c r="N59" s="184">
        <v>51777528.609999999</v>
      </c>
      <c r="O59" s="184">
        <v>51756431.350000001</v>
      </c>
      <c r="P59" s="184">
        <v>51756431.350000001</v>
      </c>
      <c r="Q59" s="184">
        <v>51756431.350000001</v>
      </c>
      <c r="R59" s="184">
        <f>IFERROR(O59/M59*100,0)</f>
        <v>53.821555835977527</v>
      </c>
      <c r="S59" s="184">
        <f>IFERROR(O59/N59*100,0)</f>
        <v>99.959254022804174</v>
      </c>
      <c r="T59" s="184">
        <f>IFERROR(P59/M59*100,0)</f>
        <v>53.821555835977527</v>
      </c>
      <c r="U59" s="184">
        <f>IFERROR(P59/N59*100,0)</f>
        <v>99.959254022804174</v>
      </c>
    </row>
    <row r="60" spans="1:21" s="62" customFormat="1" ht="15" customHeight="1">
      <c r="A60" s="63">
        <v>3</v>
      </c>
      <c r="B60" s="63"/>
      <c r="C60" s="63"/>
      <c r="D60" s="63"/>
      <c r="E60" s="63"/>
      <c r="F60" s="193" t="s">
        <v>282</v>
      </c>
      <c r="G60" s="193"/>
      <c r="H60" s="48"/>
      <c r="I60" s="48"/>
      <c r="J60" s="48"/>
      <c r="K60" s="48"/>
      <c r="L60" s="48"/>
      <c r="M60" s="48">
        <f>M61+M65</f>
        <v>47554290</v>
      </c>
      <c r="N60" s="48">
        <f>N61+N65</f>
        <v>19554879.060000002</v>
      </c>
      <c r="O60" s="48">
        <f>O61+O65</f>
        <v>19550581.720000003</v>
      </c>
      <c r="P60" s="48">
        <f>P61+P65</f>
        <v>19550581.720000003</v>
      </c>
      <c r="Q60" s="48">
        <f>Q61+Q65</f>
        <v>19550581.720000003</v>
      </c>
      <c r="R60" s="48"/>
      <c r="S60" s="48"/>
      <c r="T60" s="48"/>
      <c r="U60" s="48"/>
    </row>
    <row r="61" spans="1:21" s="62" customFormat="1" ht="15" customHeight="1">
      <c r="A61" s="63"/>
      <c r="B61" s="63">
        <v>2</v>
      </c>
      <c r="C61" s="63"/>
      <c r="D61" s="63"/>
      <c r="E61" s="63"/>
      <c r="F61" s="193" t="s">
        <v>229</v>
      </c>
      <c r="G61" s="193"/>
      <c r="H61" s="48"/>
      <c r="I61" s="48"/>
      <c r="J61" s="48"/>
      <c r="K61" s="48"/>
      <c r="L61" s="48"/>
      <c r="M61" s="48">
        <f t="shared" ref="M61:Q63" si="5">M62</f>
        <v>372290</v>
      </c>
      <c r="N61" s="48">
        <f t="shared" si="5"/>
        <v>260156</v>
      </c>
      <c r="O61" s="48">
        <f t="shared" si="5"/>
        <v>260156</v>
      </c>
      <c r="P61" s="48">
        <f t="shared" si="5"/>
        <v>260156</v>
      </c>
      <c r="Q61" s="48">
        <f t="shared" si="5"/>
        <v>260156</v>
      </c>
      <c r="R61" s="48"/>
      <c r="S61" s="48"/>
      <c r="T61" s="48"/>
      <c r="U61" s="48"/>
    </row>
    <row r="62" spans="1:21" s="62" customFormat="1" ht="15" customHeight="1">
      <c r="A62" s="63"/>
      <c r="B62" s="63"/>
      <c r="C62" s="63">
        <v>1</v>
      </c>
      <c r="D62" s="63"/>
      <c r="E62" s="63"/>
      <c r="F62" s="193" t="s">
        <v>283</v>
      </c>
      <c r="G62" s="193"/>
      <c r="H62" s="48"/>
      <c r="I62" s="48"/>
      <c r="J62" s="48"/>
      <c r="K62" s="48"/>
      <c r="L62" s="48"/>
      <c r="M62" s="48">
        <f t="shared" si="5"/>
        <v>372290</v>
      </c>
      <c r="N62" s="48">
        <f t="shared" si="5"/>
        <v>260156</v>
      </c>
      <c r="O62" s="48">
        <f t="shared" si="5"/>
        <v>260156</v>
      </c>
      <c r="P62" s="48">
        <f t="shared" si="5"/>
        <v>260156</v>
      </c>
      <c r="Q62" s="48">
        <f t="shared" si="5"/>
        <v>260156</v>
      </c>
      <c r="R62" s="48"/>
      <c r="S62" s="48"/>
      <c r="T62" s="48"/>
      <c r="U62" s="48"/>
    </row>
    <row r="63" spans="1:21" s="62" customFormat="1" ht="22.5">
      <c r="A63" s="63"/>
      <c r="B63" s="63"/>
      <c r="C63" s="63"/>
      <c r="D63" s="63">
        <v>5</v>
      </c>
      <c r="E63" s="63"/>
      <c r="F63" s="193" t="s">
        <v>284</v>
      </c>
      <c r="G63" s="193"/>
      <c r="H63" s="48"/>
      <c r="I63" s="48"/>
      <c r="J63" s="48"/>
      <c r="K63" s="48"/>
      <c r="L63" s="48"/>
      <c r="M63" s="48">
        <f t="shared" si="5"/>
        <v>372290</v>
      </c>
      <c r="N63" s="48">
        <f t="shared" si="5"/>
        <v>260156</v>
      </c>
      <c r="O63" s="48">
        <f t="shared" si="5"/>
        <v>260156</v>
      </c>
      <c r="P63" s="48">
        <f t="shared" si="5"/>
        <v>260156</v>
      </c>
      <c r="Q63" s="48">
        <f t="shared" si="5"/>
        <v>260156</v>
      </c>
      <c r="R63" s="48"/>
      <c r="S63" s="48"/>
      <c r="T63" s="48"/>
      <c r="U63" s="48"/>
    </row>
    <row r="64" spans="1:21" s="206" customFormat="1" ht="22.5">
      <c r="A64" s="204"/>
      <c r="B64" s="204"/>
      <c r="C64" s="204"/>
      <c r="D64" s="204"/>
      <c r="E64" s="204">
        <v>209</v>
      </c>
      <c r="F64" s="205" t="s">
        <v>285</v>
      </c>
      <c r="G64" s="205" t="s">
        <v>324</v>
      </c>
      <c r="H64" s="184">
        <v>80000</v>
      </c>
      <c r="I64" s="184">
        <v>40000</v>
      </c>
      <c r="J64" s="184">
        <v>35000</v>
      </c>
      <c r="K64" s="184">
        <f>IFERROR(J64/H64*100,0)</f>
        <v>43.75</v>
      </c>
      <c r="L64" s="184">
        <f>IFERROR(J64/I64*100,0)</f>
        <v>87.5</v>
      </c>
      <c r="M64" s="184">
        <v>372290</v>
      </c>
      <c r="N64" s="184">
        <v>260156</v>
      </c>
      <c r="O64" s="184">
        <v>260156</v>
      </c>
      <c r="P64" s="184">
        <v>260156</v>
      </c>
      <c r="Q64" s="184">
        <v>260156</v>
      </c>
      <c r="R64" s="184">
        <f>IFERROR(O64/M64*100,0)</f>
        <v>69.879932310832942</v>
      </c>
      <c r="S64" s="184">
        <f>IFERROR(O64/N64*100,0)</f>
        <v>100</v>
      </c>
      <c r="T64" s="184">
        <f>IFERROR(P64/M64*100,0)</f>
        <v>69.879932310832942</v>
      </c>
      <c r="U64" s="184">
        <f>IFERROR(P64/N64*100,0)</f>
        <v>100</v>
      </c>
    </row>
    <row r="65" spans="1:21" s="206" customFormat="1" ht="15" customHeight="1">
      <c r="A65" s="204"/>
      <c r="B65" s="204">
        <v>3</v>
      </c>
      <c r="C65" s="204"/>
      <c r="D65" s="204"/>
      <c r="E65" s="204"/>
      <c r="F65" s="205" t="s">
        <v>269</v>
      </c>
      <c r="G65" s="205"/>
      <c r="H65" s="184"/>
      <c r="I65" s="184"/>
      <c r="J65" s="184"/>
      <c r="K65" s="184"/>
      <c r="L65" s="184"/>
      <c r="M65" s="184">
        <f>M66+M69</f>
        <v>47182000</v>
      </c>
      <c r="N65" s="184">
        <f>N66+N69</f>
        <v>19294723.060000002</v>
      </c>
      <c r="O65" s="184">
        <f>O66+O69</f>
        <v>19290425.720000003</v>
      </c>
      <c r="P65" s="184">
        <f>P66+P69</f>
        <v>19290425.720000003</v>
      </c>
      <c r="Q65" s="184">
        <f>Q66+Q69</f>
        <v>19290425.720000003</v>
      </c>
      <c r="R65" s="184"/>
      <c r="S65" s="184"/>
      <c r="T65" s="184"/>
      <c r="U65" s="184"/>
    </row>
    <row r="66" spans="1:21" s="206" customFormat="1" ht="33.75">
      <c r="A66" s="204"/>
      <c r="B66" s="204"/>
      <c r="C66" s="204">
        <v>1</v>
      </c>
      <c r="D66" s="204"/>
      <c r="E66" s="204"/>
      <c r="F66" s="205" t="s">
        <v>270</v>
      </c>
      <c r="G66" s="205"/>
      <c r="H66" s="184"/>
      <c r="I66" s="184"/>
      <c r="J66" s="184"/>
      <c r="K66" s="184"/>
      <c r="L66" s="184"/>
      <c r="M66" s="184">
        <f t="shared" ref="M66:Q67" si="6">M67</f>
        <v>43358478</v>
      </c>
      <c r="N66" s="184">
        <f t="shared" si="6"/>
        <v>16960455.690000001</v>
      </c>
      <c r="O66" s="184">
        <f t="shared" si="6"/>
        <v>16956426.690000001</v>
      </c>
      <c r="P66" s="184">
        <f t="shared" si="6"/>
        <v>16956426.690000001</v>
      </c>
      <c r="Q66" s="184">
        <f t="shared" si="6"/>
        <v>16956426.690000001</v>
      </c>
      <c r="R66" s="184"/>
      <c r="S66" s="184"/>
      <c r="T66" s="184"/>
      <c r="U66" s="184"/>
    </row>
    <row r="67" spans="1:21" s="206" customFormat="1" ht="22.5">
      <c r="A67" s="204"/>
      <c r="B67" s="204"/>
      <c r="C67" s="204"/>
      <c r="D67" s="204">
        <v>1</v>
      </c>
      <c r="E67" s="204"/>
      <c r="F67" s="205" t="s">
        <v>286</v>
      </c>
      <c r="G67" s="205"/>
      <c r="H67" s="184"/>
      <c r="I67" s="184"/>
      <c r="J67" s="184"/>
      <c r="K67" s="184"/>
      <c r="L67" s="184"/>
      <c r="M67" s="184">
        <f t="shared" si="6"/>
        <v>43358478</v>
      </c>
      <c r="N67" s="184">
        <f t="shared" si="6"/>
        <v>16960455.690000001</v>
      </c>
      <c r="O67" s="184">
        <f t="shared" si="6"/>
        <v>16956426.690000001</v>
      </c>
      <c r="P67" s="184">
        <f t="shared" si="6"/>
        <v>16956426.690000001</v>
      </c>
      <c r="Q67" s="184">
        <f t="shared" si="6"/>
        <v>16956426.690000001</v>
      </c>
      <c r="R67" s="184"/>
      <c r="S67" s="184"/>
      <c r="T67" s="184"/>
      <c r="U67" s="184"/>
    </row>
    <row r="68" spans="1:21" s="206" customFormat="1" ht="33.75">
      <c r="A68" s="204"/>
      <c r="B68" s="204"/>
      <c r="C68" s="204"/>
      <c r="D68" s="204"/>
      <c r="E68" s="204">
        <v>215</v>
      </c>
      <c r="F68" s="205" t="s">
        <v>287</v>
      </c>
      <c r="G68" s="205" t="s">
        <v>325</v>
      </c>
      <c r="H68" s="184">
        <v>500</v>
      </c>
      <c r="I68" s="184">
        <v>250</v>
      </c>
      <c r="J68" s="184">
        <v>250</v>
      </c>
      <c r="K68" s="184">
        <f>IFERROR(J68/H68*100,0)</f>
        <v>50</v>
      </c>
      <c r="L68" s="184">
        <f>IFERROR(J68/I68*100,0)</f>
        <v>100</v>
      </c>
      <c r="M68" s="184">
        <v>43358478</v>
      </c>
      <c r="N68" s="184">
        <v>16960455.690000001</v>
      </c>
      <c r="O68" s="184">
        <v>16956426.690000001</v>
      </c>
      <c r="P68" s="184">
        <v>16956426.690000001</v>
      </c>
      <c r="Q68" s="184">
        <v>16956426.690000001</v>
      </c>
      <c r="R68" s="184">
        <f>IFERROR(O68/M68*100,0)</f>
        <v>39.107522847088873</v>
      </c>
      <c r="S68" s="184">
        <f>IFERROR(O68/N68*100,0)</f>
        <v>99.97624474204207</v>
      </c>
      <c r="T68" s="184">
        <f>IFERROR(P68/M68*100,0)</f>
        <v>39.107522847088873</v>
      </c>
      <c r="U68" s="184">
        <f>IFERROR(P68/N68*100,0)</f>
        <v>99.97624474204207</v>
      </c>
    </row>
    <row r="69" spans="1:21" s="206" customFormat="1" ht="22.5">
      <c r="A69" s="204"/>
      <c r="B69" s="204"/>
      <c r="C69" s="204">
        <v>9</v>
      </c>
      <c r="D69" s="204"/>
      <c r="E69" s="204"/>
      <c r="F69" s="205" t="s">
        <v>288</v>
      </c>
      <c r="G69" s="205"/>
      <c r="H69" s="184"/>
      <c r="I69" s="184"/>
      <c r="J69" s="184"/>
      <c r="K69" s="184"/>
      <c r="L69" s="184"/>
      <c r="M69" s="184">
        <f t="shared" ref="M69:Q70" si="7">M70</f>
        <v>3823522</v>
      </c>
      <c r="N69" s="184">
        <f t="shared" si="7"/>
        <v>2334267.37</v>
      </c>
      <c r="O69" s="184">
        <f t="shared" si="7"/>
        <v>2333999.0300000003</v>
      </c>
      <c r="P69" s="184">
        <f t="shared" si="7"/>
        <v>2333999.0300000003</v>
      </c>
      <c r="Q69" s="184">
        <f t="shared" si="7"/>
        <v>2333999.0300000003</v>
      </c>
      <c r="R69" s="184"/>
      <c r="S69" s="184"/>
      <c r="T69" s="184"/>
      <c r="U69" s="184"/>
    </row>
    <row r="70" spans="1:21" s="206" customFormat="1" ht="15" customHeight="1">
      <c r="A70" s="204"/>
      <c r="B70" s="204"/>
      <c r="C70" s="204"/>
      <c r="D70" s="204">
        <v>3</v>
      </c>
      <c r="E70" s="204"/>
      <c r="F70" s="205" t="s">
        <v>290</v>
      </c>
      <c r="G70" s="205"/>
      <c r="H70" s="184"/>
      <c r="I70" s="184"/>
      <c r="J70" s="184"/>
      <c r="K70" s="184"/>
      <c r="L70" s="184"/>
      <c r="M70" s="184">
        <f t="shared" si="7"/>
        <v>3823522</v>
      </c>
      <c r="N70" s="184">
        <f t="shared" si="7"/>
        <v>2334267.37</v>
      </c>
      <c r="O70" s="184">
        <f t="shared" si="7"/>
        <v>2333999.0300000003</v>
      </c>
      <c r="P70" s="184">
        <f t="shared" si="7"/>
        <v>2333999.0300000003</v>
      </c>
      <c r="Q70" s="184">
        <f t="shared" si="7"/>
        <v>2333999.0300000003</v>
      </c>
      <c r="R70" s="184"/>
      <c r="S70" s="184"/>
      <c r="T70" s="184"/>
      <c r="U70" s="184"/>
    </row>
    <row r="71" spans="1:21" s="206" customFormat="1" ht="15" customHeight="1">
      <c r="A71" s="204"/>
      <c r="B71" s="204"/>
      <c r="C71" s="204"/>
      <c r="D71" s="204"/>
      <c r="E71" s="204">
        <v>201</v>
      </c>
      <c r="F71" s="205" t="s">
        <v>289</v>
      </c>
      <c r="G71" s="205" t="s">
        <v>326</v>
      </c>
      <c r="H71" s="184">
        <v>920</v>
      </c>
      <c r="I71" s="184">
        <v>460</v>
      </c>
      <c r="J71" s="184">
        <v>541</v>
      </c>
      <c r="K71" s="184">
        <f>IFERROR(J71/H71*100,0)</f>
        <v>58.804347826086953</v>
      </c>
      <c r="L71" s="184">
        <f>IFERROR(J71/I71*100,0)</f>
        <v>117.60869565217391</v>
      </c>
      <c r="M71" s="184">
        <v>3823522</v>
      </c>
      <c r="N71" s="184">
        <v>2334267.37</v>
      </c>
      <c r="O71" s="184">
        <v>2333999.0300000003</v>
      </c>
      <c r="P71" s="184">
        <v>2333999.0300000003</v>
      </c>
      <c r="Q71" s="184">
        <v>2333999.0300000003</v>
      </c>
      <c r="R71" s="184">
        <f>IFERROR(O71/M71*100,0)</f>
        <v>61.04316988368317</v>
      </c>
      <c r="S71" s="184">
        <f>IFERROR(O71/N71*100,0)</f>
        <v>99.988504316024446</v>
      </c>
      <c r="T71" s="184">
        <f>IFERROR(P71/M71*100,0)</f>
        <v>61.04316988368317</v>
      </c>
      <c r="U71" s="184">
        <f>IFERROR(P71/N71*100,0)</f>
        <v>99.988504316024446</v>
      </c>
    </row>
    <row r="72" spans="1:21" s="62" customFormat="1" ht="33.75">
      <c r="A72" s="63">
        <v>4</v>
      </c>
      <c r="B72" s="63"/>
      <c r="C72" s="63"/>
      <c r="D72" s="63"/>
      <c r="E72" s="63"/>
      <c r="F72" s="193" t="s">
        <v>291</v>
      </c>
      <c r="G72" s="193"/>
      <c r="H72" s="48"/>
      <c r="I72" s="48"/>
      <c r="J72" s="48"/>
      <c r="K72" s="48"/>
      <c r="L72" s="48"/>
      <c r="M72" s="48">
        <f>M73</f>
        <v>643544850</v>
      </c>
      <c r="N72" s="48">
        <f>N73</f>
        <v>269855196.07999998</v>
      </c>
      <c r="O72" s="48">
        <f>O73</f>
        <v>269843146.07999998</v>
      </c>
      <c r="P72" s="48">
        <f>P73</f>
        <v>269843146.07999998</v>
      </c>
      <c r="Q72" s="48">
        <f>Q73</f>
        <v>269843146.07999998</v>
      </c>
      <c r="R72" s="48"/>
      <c r="S72" s="48"/>
      <c r="T72" s="48"/>
      <c r="U72" s="48"/>
    </row>
    <row r="73" spans="1:21" s="62" customFormat="1" ht="15" customHeight="1">
      <c r="A73" s="63"/>
      <c r="B73" s="63">
        <v>2</v>
      </c>
      <c r="C73" s="63"/>
      <c r="D73" s="63"/>
      <c r="E73" s="63"/>
      <c r="F73" s="193" t="s">
        <v>229</v>
      </c>
      <c r="G73" s="193"/>
      <c r="H73" s="48"/>
      <c r="I73" s="48"/>
      <c r="J73" s="48"/>
      <c r="K73" s="48"/>
      <c r="L73" s="48"/>
      <c r="M73" s="48">
        <f>M74+M82</f>
        <v>643544850</v>
      </c>
      <c r="N73" s="48">
        <f>N74+N82</f>
        <v>269855196.07999998</v>
      </c>
      <c r="O73" s="48">
        <f>O74+O82</f>
        <v>269843146.07999998</v>
      </c>
      <c r="P73" s="48">
        <f>P74+P82</f>
        <v>269843146.07999998</v>
      </c>
      <c r="Q73" s="48">
        <f>Q74+Q82</f>
        <v>269843146.07999998</v>
      </c>
      <c r="R73" s="48"/>
      <c r="S73" s="48"/>
      <c r="T73" s="48"/>
      <c r="U73" s="48"/>
    </row>
    <row r="74" spans="1:21" s="62" customFormat="1" ht="15" customHeight="1">
      <c r="A74" s="63"/>
      <c r="B74" s="63"/>
      <c r="C74" s="63">
        <v>1</v>
      </c>
      <c r="D74" s="63"/>
      <c r="E74" s="63"/>
      <c r="F74" s="193" t="s">
        <v>292</v>
      </c>
      <c r="G74" s="193"/>
      <c r="H74" s="48"/>
      <c r="I74" s="48"/>
      <c r="J74" s="48"/>
      <c r="K74" s="48"/>
      <c r="L74" s="48"/>
      <c r="M74" s="48">
        <f>M75+M77+M79</f>
        <v>288812158</v>
      </c>
      <c r="N74" s="48">
        <f>N75+N77+N79</f>
        <v>136782902.15000001</v>
      </c>
      <c r="O74" s="48">
        <f>O75+O77+O79</f>
        <v>136781359.15000001</v>
      </c>
      <c r="P74" s="48">
        <f>P75+P77+P79</f>
        <v>136781359.15000001</v>
      </c>
      <c r="Q74" s="48">
        <f>Q75+Q77+Q79</f>
        <v>136781359.15000001</v>
      </c>
      <c r="R74" s="48"/>
      <c r="S74" s="48"/>
      <c r="T74" s="48"/>
      <c r="U74" s="48"/>
    </row>
    <row r="75" spans="1:21" s="62" customFormat="1" ht="15" customHeight="1">
      <c r="A75" s="63"/>
      <c r="B75" s="63"/>
      <c r="C75" s="63"/>
      <c r="D75" s="63">
        <v>1</v>
      </c>
      <c r="E75" s="63"/>
      <c r="F75" s="193" t="s">
        <v>293</v>
      </c>
      <c r="G75" s="193"/>
      <c r="H75" s="48"/>
      <c r="I75" s="48"/>
      <c r="J75" s="48"/>
      <c r="K75" s="48"/>
      <c r="L75" s="48"/>
      <c r="M75" s="48">
        <f>M76</f>
        <v>185666175</v>
      </c>
      <c r="N75" s="48">
        <f>N76</f>
        <v>90492487.520000011</v>
      </c>
      <c r="O75" s="48">
        <f>O76</f>
        <v>90492487.520000011</v>
      </c>
      <c r="P75" s="48">
        <f>P76</f>
        <v>90492487.520000011</v>
      </c>
      <c r="Q75" s="48">
        <f>Q76</f>
        <v>90492487.520000011</v>
      </c>
      <c r="R75" s="48"/>
      <c r="S75" s="48"/>
      <c r="T75" s="48"/>
      <c r="U75" s="48"/>
    </row>
    <row r="76" spans="1:21" s="206" customFormat="1" ht="15" customHeight="1">
      <c r="A76" s="204"/>
      <c r="B76" s="204"/>
      <c r="C76" s="204"/>
      <c r="D76" s="204"/>
      <c r="E76" s="204">
        <v>203</v>
      </c>
      <c r="F76" s="205" t="s">
        <v>294</v>
      </c>
      <c r="G76" s="205" t="s">
        <v>327</v>
      </c>
      <c r="H76" s="184">
        <v>200000</v>
      </c>
      <c r="I76" s="184">
        <v>123972</v>
      </c>
      <c r="J76" s="184">
        <v>130066</v>
      </c>
      <c r="K76" s="184">
        <f>IFERROR(J76/H76*100,0)</f>
        <v>65.033000000000001</v>
      </c>
      <c r="L76" s="184">
        <f>IFERROR(J76/I76*100,0)</f>
        <v>104.91562610912142</v>
      </c>
      <c r="M76" s="184">
        <v>185666175</v>
      </c>
      <c r="N76" s="184">
        <v>90492487.520000011</v>
      </c>
      <c r="O76" s="184">
        <v>90492487.520000011</v>
      </c>
      <c r="P76" s="184">
        <v>90492487.520000011</v>
      </c>
      <c r="Q76" s="184">
        <v>90492487.520000011</v>
      </c>
      <c r="R76" s="184">
        <f>IFERROR(O76/M76*100,0)</f>
        <v>48.739350352857763</v>
      </c>
      <c r="S76" s="184">
        <f>IFERROR(O76/N76*100,0)</f>
        <v>100</v>
      </c>
      <c r="T76" s="184">
        <f>IFERROR(P76/M76*100,0)</f>
        <v>48.739350352857763</v>
      </c>
      <c r="U76" s="184">
        <f>IFERROR(P76/N76*100,0)</f>
        <v>100</v>
      </c>
    </row>
    <row r="77" spans="1:21" s="62" customFormat="1" ht="33.75">
      <c r="A77" s="63"/>
      <c r="B77" s="63"/>
      <c r="C77" s="63"/>
      <c r="D77" s="63">
        <v>3</v>
      </c>
      <c r="E77" s="63"/>
      <c r="F77" s="193" t="s">
        <v>295</v>
      </c>
      <c r="G77" s="193"/>
      <c r="H77" s="48"/>
      <c r="I77" s="48"/>
      <c r="J77" s="48"/>
      <c r="K77" s="48"/>
      <c r="L77" s="48"/>
      <c r="M77" s="48">
        <f>M78</f>
        <v>15955479</v>
      </c>
      <c r="N77" s="48">
        <f>N78</f>
        <v>4783473.5199999996</v>
      </c>
      <c r="O77" s="48">
        <f>O78</f>
        <v>4783473.5199999996</v>
      </c>
      <c r="P77" s="48">
        <f>P78</f>
        <v>4783473.5199999996</v>
      </c>
      <c r="Q77" s="48">
        <f>Q78</f>
        <v>4783473.5199999996</v>
      </c>
      <c r="R77" s="48"/>
      <c r="S77" s="48"/>
      <c r="T77" s="48"/>
      <c r="U77" s="48"/>
    </row>
    <row r="78" spans="1:21" s="206" customFormat="1" ht="33.75">
      <c r="A78" s="218"/>
      <c r="B78" s="218"/>
      <c r="C78" s="218"/>
      <c r="D78" s="218"/>
      <c r="E78" s="218">
        <v>206</v>
      </c>
      <c r="F78" s="219" t="s">
        <v>296</v>
      </c>
      <c r="G78" s="219" t="s">
        <v>328</v>
      </c>
      <c r="H78" s="211">
        <v>162</v>
      </c>
      <c r="I78" s="211">
        <v>81</v>
      </c>
      <c r="J78" s="211">
        <v>10</v>
      </c>
      <c r="K78" s="211">
        <f>IFERROR(J78/H78*100,0)</f>
        <v>6.1728395061728394</v>
      </c>
      <c r="L78" s="211">
        <f>IFERROR(J78/I78*100,0)</f>
        <v>12.345679012345679</v>
      </c>
      <c r="M78" s="211">
        <v>15955479</v>
      </c>
      <c r="N78" s="211">
        <v>4783473.5199999996</v>
      </c>
      <c r="O78" s="211">
        <v>4783473.5199999996</v>
      </c>
      <c r="P78" s="211">
        <v>4783473.5199999996</v>
      </c>
      <c r="Q78" s="211">
        <v>4783473.5199999996</v>
      </c>
      <c r="R78" s="211">
        <f>IFERROR(O78/M78*100,0)</f>
        <v>29.980131088511975</v>
      </c>
      <c r="S78" s="211">
        <f>IFERROR(O78/N78*100,0)</f>
        <v>100</v>
      </c>
      <c r="T78" s="211">
        <f>IFERROR(P78/M78*100,0)</f>
        <v>29.980131088511975</v>
      </c>
      <c r="U78" s="211">
        <f>IFERROR(P78/N78*100,0)</f>
        <v>100</v>
      </c>
    </row>
    <row r="79" spans="1:21" s="62" customFormat="1" ht="22.5">
      <c r="A79" s="63"/>
      <c r="B79" s="63"/>
      <c r="C79" s="63"/>
      <c r="D79" s="63">
        <v>5</v>
      </c>
      <c r="E79" s="63"/>
      <c r="F79" s="193" t="s">
        <v>284</v>
      </c>
      <c r="G79" s="193"/>
      <c r="H79" s="48"/>
      <c r="I79" s="48"/>
      <c r="J79" s="48"/>
      <c r="K79" s="48"/>
      <c r="L79" s="48"/>
      <c r="M79" s="48">
        <f>M80+M81</f>
        <v>87190504</v>
      </c>
      <c r="N79" s="48">
        <f>N80+N81</f>
        <v>41506941.109999999</v>
      </c>
      <c r="O79" s="48">
        <f>O80+O81</f>
        <v>41505398.109999999</v>
      </c>
      <c r="P79" s="48">
        <f>P80+P81</f>
        <v>41505398.109999999</v>
      </c>
      <c r="Q79" s="48">
        <f>Q80+Q81</f>
        <v>41505398.109999999</v>
      </c>
      <c r="R79" s="48"/>
      <c r="S79" s="48"/>
      <c r="T79" s="48"/>
      <c r="U79" s="48"/>
    </row>
    <row r="80" spans="1:21" s="206" customFormat="1" ht="22.5">
      <c r="A80" s="204"/>
      <c r="B80" s="204"/>
      <c r="C80" s="204"/>
      <c r="D80" s="204"/>
      <c r="E80" s="204">
        <v>207</v>
      </c>
      <c r="F80" s="205" t="s">
        <v>297</v>
      </c>
      <c r="G80" s="205" t="s">
        <v>329</v>
      </c>
      <c r="H80" s="184">
        <v>3000000</v>
      </c>
      <c r="I80" s="184">
        <v>1500000</v>
      </c>
      <c r="J80" s="184">
        <v>1214930</v>
      </c>
      <c r="K80" s="184">
        <f>IFERROR(J80/H80*100,0)</f>
        <v>40.497666666666667</v>
      </c>
      <c r="L80" s="184">
        <f>IFERROR(J80/I80*100,0)</f>
        <v>80.995333333333335</v>
      </c>
      <c r="M80" s="184">
        <v>9095116</v>
      </c>
      <c r="N80" s="184">
        <v>1729566.89</v>
      </c>
      <c r="O80" s="184">
        <v>1728023.89</v>
      </c>
      <c r="P80" s="184">
        <v>1728023.89</v>
      </c>
      <c r="Q80" s="184">
        <v>1728023.89</v>
      </c>
      <c r="R80" s="184">
        <f>IFERROR(O80/M80*100,0)</f>
        <v>18.999470594987464</v>
      </c>
      <c r="S80" s="184">
        <f>IFERROR(O80/N80*100,0)</f>
        <v>99.910786913826726</v>
      </c>
      <c r="T80" s="184">
        <f>IFERROR(P80/M80*100,0)</f>
        <v>18.999470594987464</v>
      </c>
      <c r="U80" s="184">
        <f>IFERROR(P80/N80*100,0)</f>
        <v>99.910786913826726</v>
      </c>
    </row>
    <row r="81" spans="1:21" s="206" customFormat="1" ht="15" customHeight="1">
      <c r="A81" s="204"/>
      <c r="B81" s="204"/>
      <c r="C81" s="204"/>
      <c r="D81" s="204"/>
      <c r="E81" s="204">
        <v>208</v>
      </c>
      <c r="F81" s="205" t="s">
        <v>298</v>
      </c>
      <c r="G81" s="205" t="s">
        <v>330</v>
      </c>
      <c r="H81" s="184">
        <v>800</v>
      </c>
      <c r="I81" s="184">
        <v>400</v>
      </c>
      <c r="J81" s="184">
        <v>528</v>
      </c>
      <c r="K81" s="184">
        <f>IFERROR(J81/H81*100,0)</f>
        <v>66</v>
      </c>
      <c r="L81" s="184">
        <f>IFERROR(J81/I81*100,0)</f>
        <v>132</v>
      </c>
      <c r="M81" s="184">
        <v>78095388</v>
      </c>
      <c r="N81" s="184">
        <v>39777374.219999999</v>
      </c>
      <c r="O81" s="184">
        <v>39777374.219999999</v>
      </c>
      <c r="P81" s="184">
        <v>39777374.219999999</v>
      </c>
      <c r="Q81" s="184">
        <v>39777374.219999999</v>
      </c>
      <c r="R81" s="184">
        <f>IFERROR(O81/M81*100,0)</f>
        <v>50.934344829684427</v>
      </c>
      <c r="S81" s="184">
        <f>IFERROR(O81/N81*100,0)</f>
        <v>100</v>
      </c>
      <c r="T81" s="184">
        <f>IFERROR(P81/M81*100,0)</f>
        <v>50.934344829684427</v>
      </c>
      <c r="U81" s="184">
        <f>IFERROR(P81/N81*100,0)</f>
        <v>100</v>
      </c>
    </row>
    <row r="82" spans="1:21" s="62" customFormat="1" ht="22.5">
      <c r="A82" s="63"/>
      <c r="B82" s="63"/>
      <c r="C82" s="63">
        <v>2</v>
      </c>
      <c r="D82" s="63"/>
      <c r="E82" s="63"/>
      <c r="F82" s="193" t="s">
        <v>230</v>
      </c>
      <c r="G82" s="193"/>
      <c r="H82" s="48"/>
      <c r="I82" s="48"/>
      <c r="J82" s="48"/>
      <c r="K82" s="48"/>
      <c r="L82" s="48"/>
      <c r="M82" s="48">
        <f>M83+M92+M94+M96</f>
        <v>354732692</v>
      </c>
      <c r="N82" s="48">
        <f>N83+N92+N94+N96</f>
        <v>133072293.92999999</v>
      </c>
      <c r="O82" s="48">
        <f>O83+O92+O94+O96</f>
        <v>133061786.92999999</v>
      </c>
      <c r="P82" s="48">
        <f>P83+P92+P94+P96</f>
        <v>133061786.92999999</v>
      </c>
      <c r="Q82" s="48">
        <f>Q83+Q92+Q94+Q96</f>
        <v>133061786.92999999</v>
      </c>
      <c r="R82" s="48"/>
      <c r="S82" s="48"/>
      <c r="T82" s="48"/>
      <c r="U82" s="48"/>
    </row>
    <row r="83" spans="1:21" s="62" customFormat="1" ht="15" customHeight="1">
      <c r="A83" s="63"/>
      <c r="B83" s="63"/>
      <c r="C83" s="63"/>
      <c r="D83" s="63">
        <v>1</v>
      </c>
      <c r="E83" s="63"/>
      <c r="F83" s="193" t="s">
        <v>299</v>
      </c>
      <c r="G83" s="193"/>
      <c r="H83" s="48"/>
      <c r="I83" s="48"/>
      <c r="J83" s="48"/>
      <c r="K83" s="48"/>
      <c r="L83" s="48"/>
      <c r="M83" s="48">
        <f>SUM(M84:M91)</f>
        <v>235819867</v>
      </c>
      <c r="N83" s="48">
        <f>SUM(N84:N91)</f>
        <v>103941473.09999999</v>
      </c>
      <c r="O83" s="48">
        <f>SUM(O84:O91)</f>
        <v>103937487.09999999</v>
      </c>
      <c r="P83" s="48">
        <f>SUM(P84:P91)</f>
        <v>103937487.09999999</v>
      </c>
      <c r="Q83" s="48">
        <f>SUM(Q84:Q91)</f>
        <v>103937487.09999999</v>
      </c>
      <c r="R83" s="48"/>
      <c r="S83" s="48"/>
      <c r="T83" s="48"/>
      <c r="U83" s="48"/>
    </row>
    <row r="84" spans="1:21" s="206" customFormat="1" ht="11.25">
      <c r="A84" s="204"/>
      <c r="B84" s="204"/>
      <c r="C84" s="204"/>
      <c r="D84" s="204"/>
      <c r="E84" s="204">
        <v>211</v>
      </c>
      <c r="F84" s="205" t="s">
        <v>300</v>
      </c>
      <c r="G84" s="205" t="s">
        <v>331</v>
      </c>
      <c r="H84" s="184">
        <v>350000</v>
      </c>
      <c r="I84" s="184">
        <v>175000</v>
      </c>
      <c r="J84" s="184">
        <v>166409</v>
      </c>
      <c r="K84" s="184">
        <f t="shared" ref="K84:K91" si="8">IFERROR(J84/H84*100,0)</f>
        <v>47.545428571428573</v>
      </c>
      <c r="L84" s="184">
        <f t="shared" ref="L84:L91" si="9">IFERROR(J84/I84*100,0)</f>
        <v>95.090857142857146</v>
      </c>
      <c r="M84" s="184">
        <v>8440710</v>
      </c>
      <c r="N84" s="184">
        <v>1827289.23</v>
      </c>
      <c r="O84" s="184">
        <v>1827289.23</v>
      </c>
      <c r="P84" s="184">
        <v>1827289.23</v>
      </c>
      <c r="Q84" s="184">
        <v>1827289.23</v>
      </c>
      <c r="R84" s="184">
        <f t="shared" ref="R84:R91" si="10">IFERROR(O84/M84*100,0)</f>
        <v>21.648525183308038</v>
      </c>
      <c r="S84" s="184">
        <f t="shared" ref="S84:S91" si="11">IFERROR(O84/N84*100,0)</f>
        <v>100</v>
      </c>
      <c r="T84" s="184">
        <f t="shared" ref="T84:T91" si="12">IFERROR(P84/M84*100,0)</f>
        <v>21.648525183308038</v>
      </c>
      <c r="U84" s="184">
        <f t="shared" ref="U84:U91" si="13">IFERROR(P84/N84*100,0)</f>
        <v>100</v>
      </c>
    </row>
    <row r="85" spans="1:21" s="206" customFormat="1" ht="22.5">
      <c r="A85" s="204"/>
      <c r="B85" s="204"/>
      <c r="C85" s="204"/>
      <c r="D85" s="204"/>
      <c r="E85" s="204">
        <v>213</v>
      </c>
      <c r="F85" s="205" t="s">
        <v>301</v>
      </c>
      <c r="G85" s="205" t="s">
        <v>244</v>
      </c>
      <c r="H85" s="184">
        <v>5</v>
      </c>
      <c r="I85" s="184">
        <v>3</v>
      </c>
      <c r="J85" s="184">
        <v>0.46</v>
      </c>
      <c r="K85" s="184">
        <f t="shared" si="8"/>
        <v>9.1999999999999993</v>
      </c>
      <c r="L85" s="184">
        <f t="shared" si="9"/>
        <v>15.333333333333336</v>
      </c>
      <c r="M85" s="184">
        <v>1600000</v>
      </c>
      <c r="N85" s="184">
        <v>0</v>
      </c>
      <c r="O85" s="184">
        <v>0</v>
      </c>
      <c r="P85" s="184">
        <v>0</v>
      </c>
      <c r="Q85" s="184">
        <v>0</v>
      </c>
      <c r="R85" s="184">
        <f t="shared" si="10"/>
        <v>0</v>
      </c>
      <c r="S85" s="184">
        <f t="shared" si="11"/>
        <v>0</v>
      </c>
      <c r="T85" s="184">
        <f t="shared" si="12"/>
        <v>0</v>
      </c>
      <c r="U85" s="184">
        <f t="shared" si="13"/>
        <v>0</v>
      </c>
    </row>
    <row r="86" spans="1:21" s="206" customFormat="1" ht="33.75">
      <c r="A86" s="204"/>
      <c r="B86" s="204"/>
      <c r="C86" s="204"/>
      <c r="D86" s="204"/>
      <c r="E86" s="204">
        <v>215</v>
      </c>
      <c r="F86" s="205" t="s">
        <v>302</v>
      </c>
      <c r="G86" s="205" t="s">
        <v>244</v>
      </c>
      <c r="H86" s="184">
        <v>10</v>
      </c>
      <c r="I86" s="184">
        <v>5</v>
      </c>
      <c r="J86" s="184">
        <v>4</v>
      </c>
      <c r="K86" s="184">
        <f t="shared" si="8"/>
        <v>40</v>
      </c>
      <c r="L86" s="184">
        <f t="shared" si="9"/>
        <v>80</v>
      </c>
      <c r="M86" s="184">
        <v>10194382</v>
      </c>
      <c r="N86" s="184">
        <v>800945.07000000007</v>
      </c>
      <c r="O86" s="184">
        <v>800945.07000000007</v>
      </c>
      <c r="P86" s="184">
        <v>800945.07000000007</v>
      </c>
      <c r="Q86" s="184">
        <v>800945.07000000007</v>
      </c>
      <c r="R86" s="184">
        <f t="shared" si="10"/>
        <v>7.8567300107058982</v>
      </c>
      <c r="S86" s="184">
        <f t="shared" si="11"/>
        <v>100</v>
      </c>
      <c r="T86" s="184">
        <f t="shared" si="12"/>
        <v>7.8567300107058982</v>
      </c>
      <c r="U86" s="184">
        <f t="shared" si="13"/>
        <v>100</v>
      </c>
    </row>
    <row r="87" spans="1:21" s="206" customFormat="1" ht="33.75">
      <c r="A87" s="204"/>
      <c r="B87" s="204"/>
      <c r="C87" s="204"/>
      <c r="D87" s="204"/>
      <c r="E87" s="204">
        <v>216</v>
      </c>
      <c r="F87" s="205" t="s">
        <v>303</v>
      </c>
      <c r="G87" s="205" t="s">
        <v>329</v>
      </c>
      <c r="H87" s="184">
        <v>12000</v>
      </c>
      <c r="I87" s="184">
        <v>6000</v>
      </c>
      <c r="J87" s="184">
        <v>23161.7</v>
      </c>
      <c r="K87" s="184">
        <f t="shared" si="8"/>
        <v>193.01416666666665</v>
      </c>
      <c r="L87" s="184">
        <f t="shared" si="9"/>
        <v>386.02833333333331</v>
      </c>
      <c r="M87" s="184">
        <v>11111653</v>
      </c>
      <c r="N87" s="184">
        <v>8771353.120000001</v>
      </c>
      <c r="O87" s="184">
        <v>8771353.120000001</v>
      </c>
      <c r="P87" s="184">
        <v>8771353.120000001</v>
      </c>
      <c r="Q87" s="184">
        <v>8771353.120000001</v>
      </c>
      <c r="R87" s="184">
        <f t="shared" si="10"/>
        <v>78.938328257730888</v>
      </c>
      <c r="S87" s="184">
        <f t="shared" si="11"/>
        <v>100</v>
      </c>
      <c r="T87" s="184">
        <f t="shared" si="12"/>
        <v>78.938328257730888</v>
      </c>
      <c r="U87" s="184">
        <f t="shared" si="13"/>
        <v>100</v>
      </c>
    </row>
    <row r="88" spans="1:21" s="206" customFormat="1" ht="33.75">
      <c r="A88" s="204"/>
      <c r="B88" s="204"/>
      <c r="C88" s="204"/>
      <c r="D88" s="204"/>
      <c r="E88" s="204">
        <v>217</v>
      </c>
      <c r="F88" s="205" t="s">
        <v>304</v>
      </c>
      <c r="G88" s="205" t="s">
        <v>244</v>
      </c>
      <c r="H88" s="184">
        <v>6</v>
      </c>
      <c r="I88" s="184">
        <v>3</v>
      </c>
      <c r="J88" s="184">
        <v>1.35</v>
      </c>
      <c r="K88" s="184">
        <f t="shared" si="8"/>
        <v>22.5</v>
      </c>
      <c r="L88" s="184">
        <f t="shared" si="9"/>
        <v>45</v>
      </c>
      <c r="M88" s="184">
        <v>286031</v>
      </c>
      <c r="N88" s="184">
        <v>38264</v>
      </c>
      <c r="O88" s="184">
        <v>38264</v>
      </c>
      <c r="P88" s="184">
        <v>38264</v>
      </c>
      <c r="Q88" s="184">
        <v>38264</v>
      </c>
      <c r="R88" s="184">
        <f t="shared" si="10"/>
        <v>13.377570962587971</v>
      </c>
      <c r="S88" s="184">
        <f t="shared" si="11"/>
        <v>100</v>
      </c>
      <c r="T88" s="184">
        <f t="shared" si="12"/>
        <v>13.377570962587971</v>
      </c>
      <c r="U88" s="184">
        <f t="shared" si="13"/>
        <v>100</v>
      </c>
    </row>
    <row r="89" spans="1:21" s="206" customFormat="1" ht="33.75">
      <c r="A89" s="204"/>
      <c r="B89" s="204"/>
      <c r="C89" s="204"/>
      <c r="D89" s="204"/>
      <c r="E89" s="204">
        <v>218</v>
      </c>
      <c r="F89" s="205" t="s">
        <v>305</v>
      </c>
      <c r="G89" s="205" t="s">
        <v>329</v>
      </c>
      <c r="H89" s="184">
        <v>40000</v>
      </c>
      <c r="I89" s="184">
        <v>15000</v>
      </c>
      <c r="J89" s="184">
        <v>21186.5</v>
      </c>
      <c r="K89" s="184">
        <f t="shared" si="8"/>
        <v>52.966250000000002</v>
      </c>
      <c r="L89" s="184">
        <f t="shared" si="9"/>
        <v>141.24333333333334</v>
      </c>
      <c r="M89" s="184">
        <v>69989103</v>
      </c>
      <c r="N89" s="184">
        <v>28820074.879999999</v>
      </c>
      <c r="O89" s="184">
        <v>28820074.879999999</v>
      </c>
      <c r="P89" s="184">
        <v>28820074.879999999</v>
      </c>
      <c r="Q89" s="184">
        <v>28820074.879999999</v>
      </c>
      <c r="R89" s="184">
        <f t="shared" si="10"/>
        <v>41.177945772501182</v>
      </c>
      <c r="S89" s="184">
        <f t="shared" si="11"/>
        <v>100</v>
      </c>
      <c r="T89" s="184">
        <f t="shared" si="12"/>
        <v>41.177945772501182</v>
      </c>
      <c r="U89" s="184">
        <f t="shared" si="13"/>
        <v>100</v>
      </c>
    </row>
    <row r="90" spans="1:21" s="206" customFormat="1" ht="45">
      <c r="A90" s="204"/>
      <c r="B90" s="204"/>
      <c r="C90" s="204"/>
      <c r="D90" s="204"/>
      <c r="E90" s="204">
        <v>219</v>
      </c>
      <c r="F90" s="205" t="s">
        <v>306</v>
      </c>
      <c r="G90" s="205" t="s">
        <v>493</v>
      </c>
      <c r="H90" s="184">
        <v>12</v>
      </c>
      <c r="I90" s="184">
        <v>6</v>
      </c>
      <c r="J90" s="184">
        <v>5</v>
      </c>
      <c r="K90" s="184">
        <f t="shared" si="8"/>
        <v>41.666666666666671</v>
      </c>
      <c r="L90" s="184">
        <f t="shared" si="9"/>
        <v>83.333333333333343</v>
      </c>
      <c r="M90" s="184">
        <v>133926679</v>
      </c>
      <c r="N90" s="184">
        <v>63632206.800000004</v>
      </c>
      <c r="O90" s="184">
        <v>63628220.800000004</v>
      </c>
      <c r="P90" s="184">
        <v>63628220.800000004</v>
      </c>
      <c r="Q90" s="184">
        <v>63628220.800000004</v>
      </c>
      <c r="R90" s="184">
        <f t="shared" si="10"/>
        <v>47.509742849667767</v>
      </c>
      <c r="S90" s="184">
        <f t="shared" si="11"/>
        <v>99.993735876530991</v>
      </c>
      <c r="T90" s="184">
        <f t="shared" si="12"/>
        <v>47.509742849667767</v>
      </c>
      <c r="U90" s="184">
        <f t="shared" si="13"/>
        <v>99.993735876530991</v>
      </c>
    </row>
    <row r="91" spans="1:21" s="206" customFormat="1" ht="11.25">
      <c r="A91" s="204"/>
      <c r="B91" s="204"/>
      <c r="C91" s="204"/>
      <c r="D91" s="204"/>
      <c r="E91" s="204">
        <v>220</v>
      </c>
      <c r="F91" s="205" t="s">
        <v>307</v>
      </c>
      <c r="G91" s="205" t="s">
        <v>330</v>
      </c>
      <c r="H91" s="184">
        <v>150</v>
      </c>
      <c r="I91" s="184">
        <v>70</v>
      </c>
      <c r="J91" s="184">
        <v>50</v>
      </c>
      <c r="K91" s="184">
        <f t="shared" si="8"/>
        <v>33.333333333333329</v>
      </c>
      <c r="L91" s="184">
        <f t="shared" si="9"/>
        <v>71.428571428571431</v>
      </c>
      <c r="M91" s="184">
        <v>271309</v>
      </c>
      <c r="N91" s="184">
        <v>51340</v>
      </c>
      <c r="O91" s="184">
        <v>51340</v>
      </c>
      <c r="P91" s="184">
        <v>51340</v>
      </c>
      <c r="Q91" s="184">
        <v>51340</v>
      </c>
      <c r="R91" s="184">
        <f t="shared" si="10"/>
        <v>18.923072953716979</v>
      </c>
      <c r="S91" s="184">
        <f t="shared" si="11"/>
        <v>100</v>
      </c>
      <c r="T91" s="184">
        <f t="shared" si="12"/>
        <v>18.923072953716979</v>
      </c>
      <c r="U91" s="184">
        <f t="shared" si="13"/>
        <v>100</v>
      </c>
    </row>
    <row r="92" spans="1:21" s="206" customFormat="1" ht="15" customHeight="1">
      <c r="A92" s="204"/>
      <c r="B92" s="204"/>
      <c r="C92" s="204"/>
      <c r="D92" s="204">
        <v>3</v>
      </c>
      <c r="E92" s="204"/>
      <c r="F92" s="205" t="s">
        <v>308</v>
      </c>
      <c r="G92" s="205"/>
      <c r="H92" s="184"/>
      <c r="I92" s="184"/>
      <c r="J92" s="184"/>
      <c r="K92" s="184"/>
      <c r="L92" s="184"/>
      <c r="M92" s="184">
        <f>M93</f>
        <v>11067860</v>
      </c>
      <c r="N92" s="184">
        <f>N93</f>
        <v>5147738.75</v>
      </c>
      <c r="O92" s="184">
        <f>O93</f>
        <v>5141217.75</v>
      </c>
      <c r="P92" s="184">
        <f>P93</f>
        <v>5141217.75</v>
      </c>
      <c r="Q92" s="184">
        <f>Q93</f>
        <v>5141217.75</v>
      </c>
      <c r="R92" s="184"/>
      <c r="S92" s="184"/>
      <c r="T92" s="184"/>
      <c r="U92" s="184"/>
    </row>
    <row r="93" spans="1:21" s="206" customFormat="1" ht="45">
      <c r="A93" s="204"/>
      <c r="B93" s="204"/>
      <c r="C93" s="204"/>
      <c r="D93" s="204"/>
      <c r="E93" s="204">
        <v>222</v>
      </c>
      <c r="F93" s="205" t="s">
        <v>309</v>
      </c>
      <c r="G93" s="205" t="s">
        <v>331</v>
      </c>
      <c r="H93" s="184">
        <v>157090</v>
      </c>
      <c r="I93" s="184">
        <v>80000</v>
      </c>
      <c r="J93" s="184">
        <v>31193.88</v>
      </c>
      <c r="K93" s="184">
        <f>IFERROR(J93/H93*100,0)</f>
        <v>19.857330192883062</v>
      </c>
      <c r="L93" s="184">
        <f>IFERROR(J93/I93*100,0)</f>
        <v>38.992350000000002</v>
      </c>
      <c r="M93" s="184">
        <v>11067860</v>
      </c>
      <c r="N93" s="184">
        <v>5147738.75</v>
      </c>
      <c r="O93" s="184">
        <v>5141217.75</v>
      </c>
      <c r="P93" s="184">
        <v>5141217.75</v>
      </c>
      <c r="Q93" s="184">
        <v>5141217.75</v>
      </c>
      <c r="R93" s="184">
        <f>IFERROR(O93/M93*100,0)</f>
        <v>46.451777940812406</v>
      </c>
      <c r="S93" s="184">
        <f>IFERROR(O93/N93*100,0)</f>
        <v>99.873323019743381</v>
      </c>
      <c r="T93" s="184">
        <f>IFERROR(P93/M93*100,0)</f>
        <v>46.451777940812406</v>
      </c>
      <c r="U93" s="184">
        <f>IFERROR(P93/N93*100,0)</f>
        <v>99.873323019743381</v>
      </c>
    </row>
    <row r="94" spans="1:21" s="62" customFormat="1" ht="15" customHeight="1">
      <c r="A94" s="63"/>
      <c r="B94" s="63"/>
      <c r="C94" s="63"/>
      <c r="D94" s="63">
        <v>4</v>
      </c>
      <c r="E94" s="63"/>
      <c r="F94" s="193" t="s">
        <v>310</v>
      </c>
      <c r="G94" s="193"/>
      <c r="H94" s="48"/>
      <c r="I94" s="48"/>
      <c r="J94" s="48"/>
      <c r="K94" s="48"/>
      <c r="L94" s="48"/>
      <c r="M94" s="48">
        <f>M95</f>
        <v>57099091</v>
      </c>
      <c r="N94" s="48">
        <f>N95</f>
        <v>23983082.080000002</v>
      </c>
      <c r="O94" s="48">
        <f>O95</f>
        <v>23983082.080000002</v>
      </c>
      <c r="P94" s="48">
        <f>P95</f>
        <v>23983082.080000002</v>
      </c>
      <c r="Q94" s="48">
        <f>Q95</f>
        <v>23983082.080000002</v>
      </c>
      <c r="R94" s="48"/>
      <c r="S94" s="48"/>
      <c r="T94" s="48"/>
      <c r="U94" s="48"/>
    </row>
    <row r="95" spans="1:21" s="206" customFormat="1" ht="15" customHeight="1">
      <c r="A95" s="204"/>
      <c r="B95" s="204"/>
      <c r="C95" s="204"/>
      <c r="D95" s="204"/>
      <c r="E95" s="204">
        <v>223</v>
      </c>
      <c r="F95" s="205" t="s">
        <v>310</v>
      </c>
      <c r="G95" s="205" t="s">
        <v>333</v>
      </c>
      <c r="H95" s="184">
        <v>22000</v>
      </c>
      <c r="I95" s="184">
        <v>9950</v>
      </c>
      <c r="J95" s="184">
        <v>4900</v>
      </c>
      <c r="K95" s="184">
        <f>IFERROR(J95/H95*100,0)</f>
        <v>22.272727272727273</v>
      </c>
      <c r="L95" s="184">
        <f>IFERROR(J95/I95*100,0)</f>
        <v>49.246231155778894</v>
      </c>
      <c r="M95" s="184">
        <v>57099091</v>
      </c>
      <c r="N95" s="184">
        <v>23983082.080000002</v>
      </c>
      <c r="O95" s="184">
        <v>23983082.080000002</v>
      </c>
      <c r="P95" s="184">
        <v>23983082.080000002</v>
      </c>
      <c r="Q95" s="184">
        <v>23983082.080000002</v>
      </c>
      <c r="R95" s="184">
        <f>IFERROR(O95/M95*100,0)</f>
        <v>42.002563718571281</v>
      </c>
      <c r="S95" s="184">
        <f>IFERROR(O95/N95*100,0)</f>
        <v>100</v>
      </c>
      <c r="T95" s="184">
        <f>IFERROR(P95/M95*100,0)</f>
        <v>42.002563718571281</v>
      </c>
      <c r="U95" s="184">
        <f>IFERROR(P95/N95*100,0)</f>
        <v>100</v>
      </c>
    </row>
    <row r="96" spans="1:21" s="62" customFormat="1" ht="11.25">
      <c r="A96" s="63"/>
      <c r="B96" s="63"/>
      <c r="C96" s="63"/>
      <c r="D96" s="63">
        <v>5</v>
      </c>
      <c r="E96" s="63"/>
      <c r="F96" s="193" t="s">
        <v>311</v>
      </c>
      <c r="G96" s="193"/>
      <c r="H96" s="48"/>
      <c r="I96" s="48"/>
      <c r="J96" s="48"/>
      <c r="K96" s="48"/>
      <c r="L96" s="48"/>
      <c r="M96" s="48">
        <f>M97</f>
        <v>50745874</v>
      </c>
      <c r="N96" s="48">
        <f>N97</f>
        <v>0</v>
      </c>
      <c r="O96" s="48">
        <f>O97</f>
        <v>0</v>
      </c>
      <c r="P96" s="48">
        <f>P97</f>
        <v>0</v>
      </c>
      <c r="Q96" s="48">
        <f>Q97</f>
        <v>0</v>
      </c>
      <c r="R96" s="48"/>
      <c r="S96" s="48"/>
      <c r="T96" s="48"/>
      <c r="U96" s="48"/>
    </row>
    <row r="97" spans="1:21" s="206" customFormat="1" ht="45">
      <c r="A97" s="204"/>
      <c r="B97" s="204"/>
      <c r="C97" s="204"/>
      <c r="D97" s="204"/>
      <c r="E97" s="204">
        <v>224</v>
      </c>
      <c r="F97" s="205" t="s">
        <v>312</v>
      </c>
      <c r="G97" s="205" t="s">
        <v>273</v>
      </c>
      <c r="H97" s="184">
        <v>241</v>
      </c>
      <c r="I97" s="184">
        <v>121</v>
      </c>
      <c r="J97" s="184">
        <v>67</v>
      </c>
      <c r="K97" s="184">
        <f>IFERROR(J97/H97*100,0)</f>
        <v>27.800829875518673</v>
      </c>
      <c r="L97" s="184">
        <f>IFERROR(J97/I97*100,0)</f>
        <v>55.371900826446286</v>
      </c>
      <c r="M97" s="184">
        <v>50745874</v>
      </c>
      <c r="N97" s="184">
        <v>0</v>
      </c>
      <c r="O97" s="184">
        <v>0</v>
      </c>
      <c r="P97" s="184">
        <v>0</v>
      </c>
      <c r="Q97" s="184">
        <v>0</v>
      </c>
      <c r="R97" s="184">
        <f>IFERROR(O97/M97*100,0)</f>
        <v>0</v>
      </c>
      <c r="S97" s="184">
        <f>IFERROR(O97/N97*100,0)</f>
        <v>0</v>
      </c>
      <c r="T97" s="184">
        <f>IFERROR(P97/M97*100,0)</f>
        <v>0</v>
      </c>
      <c r="U97" s="184">
        <f>IFERROR(P97/N97*100,0)</f>
        <v>0</v>
      </c>
    </row>
    <row r="98" spans="1:21" s="62" customFormat="1" ht="33.75">
      <c r="A98" s="63">
        <v>5</v>
      </c>
      <c r="B98" s="63"/>
      <c r="C98" s="63"/>
      <c r="D98" s="63"/>
      <c r="E98" s="63"/>
      <c r="F98" s="193" t="s">
        <v>314</v>
      </c>
      <c r="G98" s="193"/>
      <c r="H98" s="48"/>
      <c r="I98" s="48"/>
      <c r="J98" s="48"/>
      <c r="K98" s="48"/>
      <c r="L98" s="48"/>
      <c r="M98" s="48">
        <f>M99+M108</f>
        <v>372581397</v>
      </c>
      <c r="N98" s="48">
        <f>N99+N108</f>
        <v>113910920.25</v>
      </c>
      <c r="O98" s="48">
        <f>O99+O108</f>
        <v>110187100.58000001</v>
      </c>
      <c r="P98" s="48">
        <f>P99+P108</f>
        <v>110187100.58000001</v>
      </c>
      <c r="Q98" s="48">
        <f>Q99+Q108</f>
        <v>110187100.58000001</v>
      </c>
      <c r="R98" s="48"/>
      <c r="S98" s="48"/>
      <c r="T98" s="48"/>
      <c r="U98" s="48"/>
    </row>
    <row r="99" spans="1:21" s="62" customFormat="1" ht="15" customHeight="1">
      <c r="A99" s="63"/>
      <c r="B99" s="63">
        <v>1</v>
      </c>
      <c r="C99" s="63"/>
      <c r="D99" s="63"/>
      <c r="E99" s="63"/>
      <c r="F99" s="193" t="s">
        <v>223</v>
      </c>
      <c r="G99" s="193"/>
      <c r="H99" s="48"/>
      <c r="I99" s="48"/>
      <c r="J99" s="48"/>
      <c r="K99" s="48"/>
      <c r="L99" s="48"/>
      <c r="M99" s="48">
        <f>M100+M103</f>
        <v>369831397</v>
      </c>
      <c r="N99" s="48">
        <f>N100+N103</f>
        <v>113910920.25</v>
      </c>
      <c r="O99" s="48">
        <f>O100+O103</f>
        <v>110187100.58000001</v>
      </c>
      <c r="P99" s="48">
        <f>P100+P103</f>
        <v>110187100.58000001</v>
      </c>
      <c r="Q99" s="48">
        <f>Q100+Q103</f>
        <v>110187100.58000001</v>
      </c>
      <c r="R99" s="48"/>
      <c r="S99" s="48"/>
      <c r="T99" s="48"/>
      <c r="U99" s="48"/>
    </row>
    <row r="100" spans="1:21" s="62" customFormat="1" ht="22.5">
      <c r="A100" s="63"/>
      <c r="B100" s="63"/>
      <c r="C100" s="63">
        <v>3</v>
      </c>
      <c r="D100" s="63"/>
      <c r="E100" s="63"/>
      <c r="F100" s="193" t="s">
        <v>315</v>
      </c>
      <c r="G100" s="193"/>
      <c r="H100" s="48"/>
      <c r="I100" s="48"/>
      <c r="J100" s="48"/>
      <c r="K100" s="48"/>
      <c r="L100" s="48"/>
      <c r="M100" s="48">
        <f t="shared" ref="M100:Q101" si="14">M101</f>
        <v>85255102</v>
      </c>
      <c r="N100" s="48">
        <f t="shared" si="14"/>
        <v>27104159.850000001</v>
      </c>
      <c r="O100" s="48">
        <f t="shared" si="14"/>
        <v>27099873.850000001</v>
      </c>
      <c r="P100" s="48">
        <f t="shared" si="14"/>
        <v>27099873.850000001</v>
      </c>
      <c r="Q100" s="48">
        <f t="shared" si="14"/>
        <v>27099873.850000001</v>
      </c>
      <c r="R100" s="48"/>
      <c r="S100" s="48"/>
      <c r="T100" s="48"/>
      <c r="U100" s="48"/>
    </row>
    <row r="101" spans="1:21" s="62" customFormat="1" ht="15" customHeight="1">
      <c r="A101" s="63"/>
      <c r="B101" s="63"/>
      <c r="C101" s="63"/>
      <c r="D101" s="63">
        <v>1</v>
      </c>
      <c r="E101" s="63"/>
      <c r="F101" s="193" t="s">
        <v>316</v>
      </c>
      <c r="G101" s="193"/>
      <c r="H101" s="48"/>
      <c r="I101" s="48"/>
      <c r="J101" s="48"/>
      <c r="K101" s="48"/>
      <c r="L101" s="48"/>
      <c r="M101" s="48">
        <f t="shared" si="14"/>
        <v>85255102</v>
      </c>
      <c r="N101" s="48">
        <f t="shared" si="14"/>
        <v>27104159.850000001</v>
      </c>
      <c r="O101" s="48">
        <f t="shared" si="14"/>
        <v>27099873.850000001</v>
      </c>
      <c r="P101" s="48">
        <f t="shared" si="14"/>
        <v>27099873.850000001</v>
      </c>
      <c r="Q101" s="48">
        <f t="shared" si="14"/>
        <v>27099873.850000001</v>
      </c>
      <c r="R101" s="48"/>
      <c r="S101" s="48"/>
      <c r="T101" s="48"/>
      <c r="U101" s="48"/>
    </row>
    <row r="102" spans="1:21" s="206" customFormat="1" ht="15" customHeight="1">
      <c r="A102" s="204"/>
      <c r="B102" s="204"/>
      <c r="C102" s="204"/>
      <c r="D102" s="204"/>
      <c r="E102" s="204">
        <v>204</v>
      </c>
      <c r="F102" s="205" t="s">
        <v>317</v>
      </c>
      <c r="G102" s="205" t="s">
        <v>234</v>
      </c>
      <c r="H102" s="184">
        <v>1</v>
      </c>
      <c r="I102" s="184">
        <v>1</v>
      </c>
      <c r="J102" s="184">
        <v>1</v>
      </c>
      <c r="K102" s="184">
        <f>IFERROR(J102/H102*100,0)</f>
        <v>100</v>
      </c>
      <c r="L102" s="184">
        <f>IFERROR(J102/I102*100,0)</f>
        <v>100</v>
      </c>
      <c r="M102" s="184">
        <v>85255102</v>
      </c>
      <c r="N102" s="184">
        <v>27104159.850000001</v>
      </c>
      <c r="O102" s="184">
        <v>27099873.850000001</v>
      </c>
      <c r="P102" s="184">
        <v>27099873.850000001</v>
      </c>
      <c r="Q102" s="184">
        <v>27099873.850000001</v>
      </c>
      <c r="R102" s="184">
        <f>IFERROR(O102/M102*100,0)</f>
        <v>31.78680596734258</v>
      </c>
      <c r="S102" s="184">
        <f>IFERROR(O102/N102*100,0)</f>
        <v>99.984186929151392</v>
      </c>
      <c r="T102" s="184">
        <f>IFERROR(P102/M102*100,0)</f>
        <v>31.78680596734258</v>
      </c>
      <c r="U102" s="184">
        <f>IFERROR(P102/N102*100,0)</f>
        <v>99.984186929151392</v>
      </c>
    </row>
    <row r="103" spans="1:21" s="206" customFormat="1" ht="15" customHeight="1">
      <c r="A103" s="204"/>
      <c r="B103" s="204"/>
      <c r="C103" s="204">
        <v>8</v>
      </c>
      <c r="D103" s="204"/>
      <c r="E103" s="204"/>
      <c r="F103" s="205" t="s">
        <v>318</v>
      </c>
      <c r="G103" s="205"/>
      <c r="H103" s="184"/>
      <c r="I103" s="184"/>
      <c r="J103" s="184"/>
      <c r="K103" s="184"/>
      <c r="L103" s="184"/>
      <c r="M103" s="184">
        <f>M104+M106</f>
        <v>284576295</v>
      </c>
      <c r="N103" s="184">
        <f>N104+N106</f>
        <v>86806760.400000006</v>
      </c>
      <c r="O103" s="184">
        <f>O104+O106</f>
        <v>83087226.730000004</v>
      </c>
      <c r="P103" s="184">
        <f>P104+P106</f>
        <v>83087226.730000004</v>
      </c>
      <c r="Q103" s="184">
        <f>Q104+Q106</f>
        <v>83087226.730000004</v>
      </c>
      <c r="R103" s="184"/>
      <c r="S103" s="184"/>
      <c r="T103" s="184"/>
      <c r="U103" s="184"/>
    </row>
    <row r="104" spans="1:21" s="206" customFormat="1" ht="15" customHeight="1">
      <c r="A104" s="204"/>
      <c r="B104" s="204"/>
      <c r="C104" s="204"/>
      <c r="D104" s="204">
        <v>2</v>
      </c>
      <c r="E104" s="204"/>
      <c r="F104" s="205" t="s">
        <v>319</v>
      </c>
      <c r="G104" s="205"/>
      <c r="H104" s="184"/>
      <c r="I104" s="184"/>
      <c r="J104" s="184"/>
      <c r="K104" s="184"/>
      <c r="L104" s="184"/>
      <c r="M104" s="184">
        <f>M105</f>
        <v>7202863</v>
      </c>
      <c r="N104" s="184">
        <f>N105</f>
        <v>93454.719999999987</v>
      </c>
      <c r="O104" s="184">
        <f>O105</f>
        <v>92854.719999999987</v>
      </c>
      <c r="P104" s="184">
        <f>P105</f>
        <v>92854.719999999987</v>
      </c>
      <c r="Q104" s="184">
        <f>Q105</f>
        <v>92854.719999999987</v>
      </c>
      <c r="R104" s="184"/>
      <c r="S104" s="184"/>
      <c r="T104" s="184"/>
      <c r="U104" s="184"/>
    </row>
    <row r="105" spans="1:21" s="206" customFormat="1" ht="15" customHeight="1">
      <c r="A105" s="204"/>
      <c r="B105" s="204"/>
      <c r="C105" s="204"/>
      <c r="D105" s="204"/>
      <c r="E105" s="204">
        <v>207</v>
      </c>
      <c r="F105" s="205" t="s">
        <v>320</v>
      </c>
      <c r="G105" s="205" t="s">
        <v>234</v>
      </c>
      <c r="H105" s="184">
        <v>1</v>
      </c>
      <c r="I105" s="184">
        <v>1</v>
      </c>
      <c r="J105" s="184">
        <v>1</v>
      </c>
      <c r="K105" s="184">
        <f>IFERROR(J105/H105*100,0)</f>
        <v>100</v>
      </c>
      <c r="L105" s="184">
        <f>IFERROR(J105/I105*100,0)</f>
        <v>100</v>
      </c>
      <c r="M105" s="184">
        <v>7202863</v>
      </c>
      <c r="N105" s="184">
        <v>93454.719999999987</v>
      </c>
      <c r="O105" s="184">
        <v>92854.719999999987</v>
      </c>
      <c r="P105" s="184">
        <v>92854.719999999987</v>
      </c>
      <c r="Q105" s="184">
        <v>92854.719999999987</v>
      </c>
      <c r="R105" s="184">
        <f>IFERROR(O105/M105*100,0)</f>
        <v>1.2891362781716103</v>
      </c>
      <c r="S105" s="184">
        <f>IFERROR(O105/N105*100,0)</f>
        <v>99.357977852804012</v>
      </c>
      <c r="T105" s="184">
        <f>IFERROR(P105/M105*100,0)</f>
        <v>1.2891362781716103</v>
      </c>
      <c r="U105" s="184">
        <f>IFERROR(P105/N105*100,0)</f>
        <v>99.357977852804012</v>
      </c>
    </row>
    <row r="106" spans="1:21" s="206" customFormat="1" ht="15" customHeight="1">
      <c r="A106" s="204"/>
      <c r="B106" s="204"/>
      <c r="C106" s="204"/>
      <c r="D106" s="204">
        <v>5</v>
      </c>
      <c r="E106" s="204"/>
      <c r="F106" s="205" t="s">
        <v>321</v>
      </c>
      <c r="G106" s="205"/>
      <c r="H106" s="184"/>
      <c r="I106" s="184"/>
      <c r="J106" s="184"/>
      <c r="K106" s="184"/>
      <c r="L106" s="184"/>
      <c r="M106" s="184">
        <f>M107</f>
        <v>277373432</v>
      </c>
      <c r="N106" s="184">
        <f>N107</f>
        <v>86713305.680000007</v>
      </c>
      <c r="O106" s="184">
        <f>O107</f>
        <v>82994372.010000005</v>
      </c>
      <c r="P106" s="184">
        <f>P107</f>
        <v>82994372.010000005</v>
      </c>
      <c r="Q106" s="184">
        <f>Q107</f>
        <v>82994372.010000005</v>
      </c>
      <c r="R106" s="184"/>
      <c r="S106" s="184"/>
      <c r="T106" s="184"/>
      <c r="U106" s="184"/>
    </row>
    <row r="107" spans="1:21" s="206" customFormat="1" ht="15" customHeight="1">
      <c r="A107" s="204"/>
      <c r="B107" s="204"/>
      <c r="C107" s="204"/>
      <c r="D107" s="204"/>
      <c r="E107" s="204">
        <v>201</v>
      </c>
      <c r="F107" s="205" t="s">
        <v>322</v>
      </c>
      <c r="G107" s="205" t="s">
        <v>334</v>
      </c>
      <c r="H107" s="184">
        <v>1</v>
      </c>
      <c r="I107" s="184">
        <v>1</v>
      </c>
      <c r="J107" s="184">
        <v>1</v>
      </c>
      <c r="K107" s="184">
        <f>IFERROR(J107/H107*100,0)</f>
        <v>100</v>
      </c>
      <c r="L107" s="184">
        <f>IFERROR(J107/I107*100,0)</f>
        <v>100</v>
      </c>
      <c r="M107" s="184">
        <v>277373432</v>
      </c>
      <c r="N107" s="184">
        <v>86713305.680000007</v>
      </c>
      <c r="O107" s="184">
        <v>82994372.010000005</v>
      </c>
      <c r="P107" s="184">
        <v>82994372.010000005</v>
      </c>
      <c r="Q107" s="184">
        <v>82994372.010000005</v>
      </c>
      <c r="R107" s="184">
        <f>IFERROR(O107/M107*100,0)</f>
        <v>29.921529041757683</v>
      </c>
      <c r="S107" s="184">
        <f>IFERROR(O107/N107*100,0)</f>
        <v>95.711230657352559</v>
      </c>
      <c r="T107" s="184">
        <f>IFERROR(P107/M107*100,0)</f>
        <v>29.921529041757683</v>
      </c>
      <c r="U107" s="184">
        <f>IFERROR(P107/N107*100,0)</f>
        <v>95.711230657352559</v>
      </c>
    </row>
    <row r="108" spans="1:21" s="206" customFormat="1" ht="15" customHeight="1">
      <c r="A108" s="204"/>
      <c r="B108" s="204">
        <v>1</v>
      </c>
      <c r="C108" s="204"/>
      <c r="D108" s="204"/>
      <c r="E108" s="204"/>
      <c r="F108" s="205" t="s">
        <v>223</v>
      </c>
      <c r="G108" s="205"/>
      <c r="H108" s="184"/>
      <c r="I108" s="184"/>
      <c r="J108" s="184"/>
      <c r="K108" s="184"/>
      <c r="L108" s="184"/>
      <c r="M108" s="184">
        <f t="shared" ref="M108:Q110" si="15">M109</f>
        <v>2750000</v>
      </c>
      <c r="N108" s="184">
        <f t="shared" si="15"/>
        <v>0</v>
      </c>
      <c r="O108" s="184">
        <f t="shared" si="15"/>
        <v>0</v>
      </c>
      <c r="P108" s="184">
        <f t="shared" si="15"/>
        <v>0</v>
      </c>
      <c r="Q108" s="184">
        <f t="shared" si="15"/>
        <v>0</v>
      </c>
      <c r="R108" s="184"/>
      <c r="S108" s="184"/>
      <c r="T108" s="184"/>
      <c r="U108" s="184"/>
    </row>
    <row r="109" spans="1:21" s="206" customFormat="1" ht="22.5">
      <c r="A109" s="204"/>
      <c r="B109" s="204"/>
      <c r="C109" s="204">
        <v>3</v>
      </c>
      <c r="D109" s="204"/>
      <c r="E109" s="204"/>
      <c r="F109" s="205" t="s">
        <v>315</v>
      </c>
      <c r="G109" s="205"/>
      <c r="H109" s="184"/>
      <c r="I109" s="184"/>
      <c r="J109" s="184"/>
      <c r="K109" s="184"/>
      <c r="L109" s="184"/>
      <c r="M109" s="184">
        <f t="shared" si="15"/>
        <v>2750000</v>
      </c>
      <c r="N109" s="184">
        <f t="shared" si="15"/>
        <v>0</v>
      </c>
      <c r="O109" s="184">
        <f t="shared" si="15"/>
        <v>0</v>
      </c>
      <c r="P109" s="184">
        <f t="shared" si="15"/>
        <v>0</v>
      </c>
      <c r="Q109" s="184">
        <f t="shared" si="15"/>
        <v>0</v>
      </c>
      <c r="R109" s="184"/>
      <c r="S109" s="184"/>
      <c r="T109" s="184"/>
      <c r="U109" s="184"/>
    </row>
    <row r="110" spans="1:21" s="206" customFormat="1" ht="15" customHeight="1">
      <c r="A110" s="204"/>
      <c r="B110" s="204"/>
      <c r="C110" s="204"/>
      <c r="D110" s="204">
        <v>5</v>
      </c>
      <c r="E110" s="204"/>
      <c r="F110" s="205" t="s">
        <v>321</v>
      </c>
      <c r="G110" s="205"/>
      <c r="H110" s="184"/>
      <c r="I110" s="184"/>
      <c r="J110" s="184"/>
      <c r="K110" s="184"/>
      <c r="L110" s="184"/>
      <c r="M110" s="184">
        <f t="shared" si="15"/>
        <v>2750000</v>
      </c>
      <c r="N110" s="184">
        <f t="shared" si="15"/>
        <v>0</v>
      </c>
      <c r="O110" s="184">
        <f t="shared" si="15"/>
        <v>0</v>
      </c>
      <c r="P110" s="184">
        <f t="shared" si="15"/>
        <v>0</v>
      </c>
      <c r="Q110" s="184">
        <f t="shared" si="15"/>
        <v>0</v>
      </c>
      <c r="R110" s="184"/>
      <c r="S110" s="184"/>
      <c r="T110" s="184"/>
      <c r="U110" s="184"/>
    </row>
    <row r="111" spans="1:21" s="206" customFormat="1" ht="15" customHeight="1">
      <c r="A111" s="204"/>
      <c r="B111" s="204"/>
      <c r="C111" s="204"/>
      <c r="D111" s="204"/>
      <c r="E111" s="204">
        <v>208</v>
      </c>
      <c r="F111" s="205" t="s">
        <v>323</v>
      </c>
      <c r="G111" s="205" t="s">
        <v>234</v>
      </c>
      <c r="H111" s="184">
        <v>1</v>
      </c>
      <c r="I111" s="184">
        <v>1</v>
      </c>
      <c r="J111" s="184">
        <v>1</v>
      </c>
      <c r="K111" s="184">
        <f>IFERROR(J111/H111*100,0)</f>
        <v>100</v>
      </c>
      <c r="L111" s="184">
        <f>IFERROR(J111/I111*100,0)</f>
        <v>100</v>
      </c>
      <c r="M111" s="184">
        <v>2750000</v>
      </c>
      <c r="N111" s="184">
        <v>0</v>
      </c>
      <c r="O111" s="184">
        <v>0</v>
      </c>
      <c r="P111" s="184">
        <v>0</v>
      </c>
      <c r="Q111" s="184">
        <v>0</v>
      </c>
      <c r="R111" s="184">
        <f>IFERROR(O111/M111*100,0)</f>
        <v>0</v>
      </c>
      <c r="S111" s="184">
        <f>IFERROR(O111/N111*100,0)</f>
        <v>0</v>
      </c>
      <c r="T111" s="184">
        <f>IFERROR(P111/M111*100,0)</f>
        <v>0</v>
      </c>
      <c r="U111" s="184">
        <f>IFERROR(P111/N111*100,0)</f>
        <v>0</v>
      </c>
    </row>
    <row r="112" spans="1:21" s="62" customFormat="1" ht="15" customHeight="1">
      <c r="A112" s="63"/>
      <c r="B112" s="63"/>
      <c r="C112" s="63"/>
      <c r="D112" s="63"/>
      <c r="E112" s="63"/>
      <c r="F112" s="63"/>
      <c r="G112" s="63"/>
      <c r="H112" s="48"/>
      <c r="I112" s="48"/>
      <c r="J112" s="48"/>
      <c r="K112" s="48"/>
      <c r="L112" s="48"/>
      <c r="M112" s="48"/>
      <c r="N112" s="48"/>
      <c r="O112" s="48"/>
      <c r="P112" s="48"/>
      <c r="Q112" s="48"/>
      <c r="R112" s="48"/>
      <c r="S112" s="48"/>
      <c r="T112" s="48"/>
      <c r="U112" s="48"/>
    </row>
    <row r="113" spans="1:21" s="62" customFormat="1" ht="15" customHeight="1">
      <c r="A113" s="63"/>
      <c r="B113" s="63"/>
      <c r="C113" s="63"/>
      <c r="D113" s="63"/>
      <c r="E113" s="63"/>
      <c r="F113" s="61" t="s">
        <v>110</v>
      </c>
      <c r="G113" s="63"/>
      <c r="H113" s="48"/>
      <c r="I113" s="48"/>
      <c r="J113" s="48"/>
      <c r="K113" s="48"/>
      <c r="L113" s="48"/>
      <c r="M113" s="48">
        <f>M98+M72+M60+M52+M9</f>
        <v>1315860894</v>
      </c>
      <c r="N113" s="48">
        <f>N98+N72+N60+N52+N9</f>
        <v>511511553.16999996</v>
      </c>
      <c r="O113" s="48">
        <f>O98+O72+O60+O52+O9</f>
        <v>507683165.14999998</v>
      </c>
      <c r="P113" s="48">
        <f>P98+P72+P60+P52+P9</f>
        <v>507683165.14999998</v>
      </c>
      <c r="Q113" s="48">
        <f>Q98+Q72+Q60+Q52+Q9</f>
        <v>507683165.14999998</v>
      </c>
      <c r="R113" s="48"/>
      <c r="S113" s="48"/>
      <c r="T113" s="48"/>
      <c r="U113" s="48"/>
    </row>
    <row r="114" spans="1:21" s="62" customFormat="1" ht="15" customHeight="1">
      <c r="A114" s="67"/>
      <c r="B114" s="67"/>
      <c r="C114" s="67"/>
      <c r="D114" s="67"/>
      <c r="E114" s="67"/>
      <c r="F114" s="67"/>
      <c r="G114" s="67"/>
      <c r="H114" s="67"/>
      <c r="I114" s="68"/>
      <c r="J114" s="68"/>
      <c r="K114" s="68"/>
      <c r="L114" s="68"/>
      <c r="M114" s="68"/>
      <c r="N114" s="69"/>
      <c r="O114" s="69"/>
      <c r="P114" s="69"/>
      <c r="Q114" s="69"/>
      <c r="R114" s="69"/>
      <c r="S114" s="69"/>
      <c r="T114" s="67"/>
      <c r="U114" s="70"/>
    </row>
    <row r="115" spans="1:21">
      <c r="A115" s="22"/>
      <c r="B115" s="57"/>
      <c r="C115" s="22"/>
      <c r="D115" s="22"/>
      <c r="F115" s="22"/>
    </row>
    <row r="116" spans="1:21">
      <c r="B116" s="23"/>
      <c r="C116" s="24"/>
      <c r="D116" s="24"/>
      <c r="N116" s="25"/>
      <c r="O116" s="25"/>
    </row>
    <row r="117" spans="1:21">
      <c r="B117" s="26"/>
      <c r="C117" s="26"/>
      <c r="D117" s="26"/>
      <c r="N117" s="27"/>
      <c r="O117" s="27"/>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39370078740157483" right="0.39370078740157483" top="1.3779527559055118" bottom="0.47244094488188981" header="0.39370078740157483" footer="0.19685039370078741"/>
  <pageSetup scale="53" orientation="landscape" r:id="rId1"/>
  <headerFooter scaleWithDoc="0">
    <oddHeader>&amp;C&amp;G</oddHeader>
    <oddFooter>&amp;C&amp;G</oddFooter>
  </headerFooter>
  <ignoredErrors>
    <ignoredError sqref="G9" numberStoredAsText="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tabSelected="1" view="pageLayout" topLeftCell="A7" zoomScale="90" zoomScaleNormal="85" zoomScaleSheetLayoutView="115"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8" style="21" customWidth="1"/>
    <col min="8" max="10" width="15.85546875" style="21" customWidth="1"/>
    <col min="11" max="12" width="6.85546875" style="21" customWidth="1"/>
    <col min="13" max="17" width="15.85546875" style="21" customWidth="1"/>
    <col min="18" max="21" width="6.85546875" style="2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38.25" customHeight="1">
      <c r="A2" s="514" t="s">
        <v>507</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22.5">
      <c r="A9" s="63">
        <v>2</v>
      </c>
      <c r="B9" s="63"/>
      <c r="C9" s="63"/>
      <c r="D9" s="63"/>
      <c r="E9" s="63"/>
      <c r="F9" s="193" t="s">
        <v>274</v>
      </c>
      <c r="G9" s="63"/>
      <c r="H9" s="48"/>
      <c r="I9" s="48"/>
      <c r="J9" s="48"/>
      <c r="K9" s="48"/>
      <c r="L9" s="48"/>
      <c r="M9" s="48">
        <f>M10</f>
        <v>0</v>
      </c>
      <c r="N9" s="48">
        <f t="shared" ref="N9:Q12" si="0">N10</f>
        <v>0</v>
      </c>
      <c r="O9" s="48">
        <f t="shared" si="0"/>
        <v>0</v>
      </c>
      <c r="P9" s="48">
        <f t="shared" si="0"/>
        <v>0</v>
      </c>
      <c r="Q9" s="48">
        <f t="shared" si="0"/>
        <v>0</v>
      </c>
      <c r="R9" s="48"/>
      <c r="S9" s="48"/>
      <c r="T9" s="48"/>
      <c r="U9" s="48"/>
    </row>
    <row r="10" spans="1:21" s="62" customFormat="1" ht="11.25">
      <c r="A10" s="63"/>
      <c r="B10" s="63">
        <v>1</v>
      </c>
      <c r="C10" s="63"/>
      <c r="D10" s="63"/>
      <c r="E10" s="63"/>
      <c r="F10" s="193" t="s">
        <v>223</v>
      </c>
      <c r="G10" s="63"/>
      <c r="H10" s="48"/>
      <c r="I10" s="48"/>
      <c r="J10" s="48"/>
      <c r="K10" s="48"/>
      <c r="L10" s="48"/>
      <c r="M10" s="48">
        <f>M11</f>
        <v>0</v>
      </c>
      <c r="N10" s="48">
        <f t="shared" si="0"/>
        <v>0</v>
      </c>
      <c r="O10" s="48">
        <f t="shared" si="0"/>
        <v>0</v>
      </c>
      <c r="P10" s="48">
        <f t="shared" si="0"/>
        <v>0</v>
      </c>
      <c r="Q10" s="48">
        <f t="shared" si="0"/>
        <v>0</v>
      </c>
      <c r="R10" s="48"/>
      <c r="S10" s="48"/>
      <c r="T10" s="48"/>
      <c r="U10" s="48"/>
    </row>
    <row r="11" spans="1:21" s="62" customFormat="1" ht="22.5">
      <c r="A11" s="63"/>
      <c r="B11" s="63"/>
      <c r="C11" s="63">
        <v>7</v>
      </c>
      <c r="D11" s="63"/>
      <c r="E11" s="63"/>
      <c r="F11" s="193" t="s">
        <v>275</v>
      </c>
      <c r="G11" s="63"/>
      <c r="H11" s="48"/>
      <c r="I11" s="48"/>
      <c r="J11" s="48"/>
      <c r="K11" s="48"/>
      <c r="L11" s="48"/>
      <c r="M11" s="48">
        <f>M12</f>
        <v>0</v>
      </c>
      <c r="N11" s="48">
        <f t="shared" si="0"/>
        <v>0</v>
      </c>
      <c r="O11" s="48">
        <f t="shared" si="0"/>
        <v>0</v>
      </c>
      <c r="P11" s="48">
        <f t="shared" si="0"/>
        <v>0</v>
      </c>
      <c r="Q11" s="48">
        <f t="shared" si="0"/>
        <v>0</v>
      </c>
      <c r="R11" s="48"/>
      <c r="S11" s="48"/>
      <c r="T11" s="48"/>
      <c r="U11" s="48"/>
    </row>
    <row r="12" spans="1:21" s="62" customFormat="1" ht="11.25">
      <c r="A12" s="63"/>
      <c r="B12" s="63"/>
      <c r="C12" s="63"/>
      <c r="D12" s="63">
        <v>1</v>
      </c>
      <c r="E12" s="63"/>
      <c r="F12" s="193" t="s">
        <v>276</v>
      </c>
      <c r="G12" s="63"/>
      <c r="H12" s="48"/>
      <c r="I12" s="48"/>
      <c r="J12" s="48"/>
      <c r="K12" s="48"/>
      <c r="L12" s="48"/>
      <c r="M12" s="48">
        <f>M13</f>
        <v>0</v>
      </c>
      <c r="N12" s="48">
        <f t="shared" si="0"/>
        <v>0</v>
      </c>
      <c r="O12" s="48">
        <f t="shared" si="0"/>
        <v>0</v>
      </c>
      <c r="P12" s="48">
        <f t="shared" si="0"/>
        <v>0</v>
      </c>
      <c r="Q12" s="48">
        <f t="shared" si="0"/>
        <v>0</v>
      </c>
      <c r="R12" s="48"/>
      <c r="S12" s="48"/>
      <c r="T12" s="48"/>
      <c r="U12" s="48"/>
    </row>
    <row r="13" spans="1:21" s="206" customFormat="1" ht="22.5">
      <c r="A13" s="204"/>
      <c r="B13" s="204"/>
      <c r="C13" s="204"/>
      <c r="D13" s="204"/>
      <c r="E13" s="204">
        <v>201</v>
      </c>
      <c r="F13" s="205" t="s">
        <v>277</v>
      </c>
      <c r="G13" s="204" t="s">
        <v>242</v>
      </c>
      <c r="H13" s="184">
        <v>1</v>
      </c>
      <c r="I13" s="184">
        <v>1</v>
      </c>
      <c r="J13" s="184">
        <v>0</v>
      </c>
      <c r="K13" s="184">
        <f>IFERROR(J13/H13*100,0)</f>
        <v>0</v>
      </c>
      <c r="L13" s="184">
        <f>IFERROR(J13/I13*100,0)</f>
        <v>0</v>
      </c>
      <c r="M13" s="184">
        <v>0</v>
      </c>
      <c r="N13" s="184">
        <v>0</v>
      </c>
      <c r="O13" s="184">
        <v>0</v>
      </c>
      <c r="P13" s="184">
        <v>0</v>
      </c>
      <c r="Q13" s="184">
        <v>0</v>
      </c>
      <c r="R13" s="184">
        <f>IFERROR(O13/M13*100,0)</f>
        <v>0</v>
      </c>
      <c r="S13" s="184">
        <f>IFERROR(O13/N13*100,0)</f>
        <v>0</v>
      </c>
      <c r="T13" s="184">
        <f>IFERROR(P13/M13*100,0)</f>
        <v>0</v>
      </c>
      <c r="U13" s="184">
        <f>IFERROR(P13/N13*100,0)</f>
        <v>0</v>
      </c>
    </row>
    <row r="14" spans="1:21" s="206" customFormat="1" ht="15" customHeight="1">
      <c r="A14" s="204"/>
      <c r="B14" s="204"/>
      <c r="C14" s="204"/>
      <c r="D14" s="204"/>
      <c r="E14" s="204"/>
      <c r="F14" s="204"/>
      <c r="G14" s="204"/>
      <c r="H14" s="204"/>
      <c r="I14" s="235"/>
      <c r="J14" s="235"/>
      <c r="K14" s="235"/>
      <c r="L14" s="235"/>
      <c r="M14" s="235"/>
      <c r="N14" s="236"/>
      <c r="O14" s="236"/>
      <c r="P14" s="236"/>
      <c r="Q14" s="236"/>
      <c r="R14" s="236"/>
      <c r="S14" s="236"/>
      <c r="T14" s="204"/>
      <c r="U14" s="237"/>
    </row>
    <row r="15" spans="1:21" s="206" customFormat="1" ht="15" customHeight="1">
      <c r="A15" s="204"/>
      <c r="B15" s="204"/>
      <c r="C15" s="204"/>
      <c r="D15" s="204"/>
      <c r="E15" s="204"/>
      <c r="F15" s="204"/>
      <c r="G15" s="204"/>
      <c r="H15" s="204"/>
      <c r="I15" s="235"/>
      <c r="J15" s="235"/>
      <c r="K15" s="235"/>
      <c r="L15" s="235"/>
      <c r="M15" s="235"/>
      <c r="N15" s="236"/>
      <c r="O15" s="236"/>
      <c r="P15" s="236"/>
      <c r="Q15" s="236"/>
      <c r="R15" s="236"/>
      <c r="S15" s="236"/>
      <c r="T15" s="204"/>
      <c r="U15" s="237"/>
    </row>
    <row r="16" spans="1:21" s="206" customFormat="1" ht="15" customHeight="1">
      <c r="A16" s="204"/>
      <c r="B16" s="204"/>
      <c r="C16" s="204"/>
      <c r="D16" s="204"/>
      <c r="E16" s="204"/>
      <c r="F16" s="204"/>
      <c r="G16" s="204"/>
      <c r="H16" s="204"/>
      <c r="I16" s="235"/>
      <c r="J16" s="235"/>
      <c r="K16" s="235"/>
      <c r="L16" s="235"/>
      <c r="M16" s="235"/>
      <c r="N16" s="236"/>
      <c r="O16" s="236"/>
      <c r="P16" s="236"/>
      <c r="Q16" s="236"/>
      <c r="R16" s="236"/>
      <c r="S16" s="236"/>
      <c r="T16" s="204"/>
      <c r="U16" s="237"/>
    </row>
    <row r="17" spans="1:21" s="206" customFormat="1" ht="15" customHeight="1">
      <c r="A17" s="204"/>
      <c r="B17" s="204"/>
      <c r="C17" s="204"/>
      <c r="D17" s="204"/>
      <c r="E17" s="204"/>
      <c r="F17" s="204"/>
      <c r="G17" s="204"/>
      <c r="H17" s="204"/>
      <c r="I17" s="235"/>
      <c r="J17" s="235"/>
      <c r="K17" s="235"/>
      <c r="L17" s="235"/>
      <c r="M17" s="235"/>
      <c r="N17" s="236"/>
      <c r="O17" s="236"/>
      <c r="P17" s="236"/>
      <c r="Q17" s="236"/>
      <c r="R17" s="236"/>
      <c r="S17" s="236"/>
      <c r="T17" s="204"/>
      <c r="U17" s="237"/>
    </row>
    <row r="18" spans="1:21" s="206" customFormat="1" ht="15" customHeight="1">
      <c r="A18" s="204"/>
      <c r="B18" s="204"/>
      <c r="C18" s="204"/>
      <c r="D18" s="204"/>
      <c r="E18" s="204"/>
      <c r="F18" s="204"/>
      <c r="G18" s="204"/>
      <c r="H18" s="204"/>
      <c r="I18" s="235"/>
      <c r="J18" s="235"/>
      <c r="K18" s="235"/>
      <c r="L18" s="235"/>
      <c r="M18" s="235"/>
      <c r="N18" s="236"/>
      <c r="O18" s="236"/>
      <c r="P18" s="236"/>
      <c r="Q18" s="236"/>
      <c r="R18" s="236"/>
      <c r="S18" s="236"/>
      <c r="T18" s="204"/>
      <c r="U18" s="237"/>
    </row>
    <row r="19" spans="1:21" s="206" customFormat="1" ht="15" customHeight="1">
      <c r="A19" s="204"/>
      <c r="B19" s="204"/>
      <c r="C19" s="204"/>
      <c r="D19" s="204"/>
      <c r="E19" s="204"/>
      <c r="F19" s="204"/>
      <c r="G19" s="204"/>
      <c r="H19" s="204"/>
      <c r="I19" s="235"/>
      <c r="J19" s="235"/>
      <c r="K19" s="235"/>
      <c r="L19" s="235"/>
      <c r="M19" s="235"/>
      <c r="N19" s="236"/>
      <c r="O19" s="236"/>
      <c r="P19" s="236"/>
      <c r="Q19" s="236"/>
      <c r="R19" s="236"/>
      <c r="S19" s="236"/>
      <c r="T19" s="204"/>
      <c r="U19" s="237"/>
    </row>
    <row r="20" spans="1:21" s="206" customFormat="1" ht="15" customHeight="1">
      <c r="A20" s="204"/>
      <c r="B20" s="204"/>
      <c r="C20" s="204"/>
      <c r="D20" s="204"/>
      <c r="E20" s="204"/>
      <c r="F20" s="204"/>
      <c r="G20" s="204"/>
      <c r="H20" s="204"/>
      <c r="I20" s="235"/>
      <c r="J20" s="235"/>
      <c r="K20" s="235"/>
      <c r="L20" s="235"/>
      <c r="M20" s="235"/>
      <c r="N20" s="236"/>
      <c r="O20" s="236"/>
      <c r="P20" s="236"/>
      <c r="Q20" s="236"/>
      <c r="R20" s="236"/>
      <c r="S20" s="236"/>
      <c r="T20" s="204"/>
      <c r="U20" s="237"/>
    </row>
    <row r="21" spans="1:21" s="206" customFormat="1" ht="15" customHeight="1">
      <c r="A21" s="204"/>
      <c r="B21" s="204"/>
      <c r="C21" s="204"/>
      <c r="D21" s="204"/>
      <c r="E21" s="204"/>
      <c r="F21" s="204"/>
      <c r="G21" s="204"/>
      <c r="H21" s="204"/>
      <c r="I21" s="235"/>
      <c r="J21" s="235"/>
      <c r="K21" s="235"/>
      <c r="L21" s="235"/>
      <c r="M21" s="235"/>
      <c r="N21" s="236"/>
      <c r="O21" s="236"/>
      <c r="P21" s="236"/>
      <c r="Q21" s="236"/>
      <c r="R21" s="236"/>
      <c r="S21" s="236"/>
      <c r="T21" s="204"/>
      <c r="U21" s="237"/>
    </row>
    <row r="22" spans="1:21" s="62" customFormat="1" ht="15" customHeight="1">
      <c r="A22" s="63"/>
      <c r="B22" s="63"/>
      <c r="C22" s="63"/>
      <c r="D22" s="63"/>
      <c r="E22" s="63"/>
      <c r="F22" s="63"/>
      <c r="G22" s="63"/>
      <c r="H22" s="63"/>
      <c r="I22" s="64"/>
      <c r="J22" s="64"/>
      <c r="K22" s="64"/>
      <c r="L22" s="64"/>
      <c r="M22" s="64"/>
      <c r="N22" s="65"/>
      <c r="O22" s="65"/>
      <c r="P22" s="65"/>
      <c r="Q22" s="65"/>
      <c r="R22" s="65"/>
      <c r="S22" s="65"/>
      <c r="T22" s="63"/>
      <c r="U22" s="66"/>
    </row>
    <row r="23" spans="1:21" s="62" customFormat="1" ht="15" customHeight="1">
      <c r="A23" s="63"/>
      <c r="B23" s="63"/>
      <c r="C23" s="63"/>
      <c r="D23" s="63"/>
      <c r="E23" s="63"/>
      <c r="F23" s="63"/>
      <c r="G23" s="63"/>
      <c r="H23" s="63"/>
      <c r="I23" s="64"/>
      <c r="J23" s="64"/>
      <c r="K23" s="64"/>
      <c r="L23" s="64"/>
      <c r="M23" s="64"/>
      <c r="N23" s="65"/>
      <c r="O23" s="65"/>
      <c r="P23" s="65"/>
      <c r="Q23" s="65"/>
      <c r="R23" s="65"/>
      <c r="S23" s="65"/>
      <c r="T23" s="63"/>
      <c r="U23" s="66"/>
    </row>
    <row r="24" spans="1:21" s="62" customFormat="1" ht="15" customHeight="1">
      <c r="A24" s="63"/>
      <c r="B24" s="63"/>
      <c r="C24" s="63"/>
      <c r="D24" s="63"/>
      <c r="E24" s="63"/>
      <c r="F24" s="63"/>
      <c r="G24" s="63"/>
      <c r="H24" s="63"/>
      <c r="I24" s="64"/>
      <c r="J24" s="64"/>
      <c r="K24" s="64"/>
      <c r="L24" s="64"/>
      <c r="M24" s="64"/>
      <c r="N24" s="65"/>
      <c r="O24" s="65"/>
      <c r="P24" s="65"/>
      <c r="Q24" s="65"/>
      <c r="R24" s="65"/>
      <c r="S24" s="65"/>
      <c r="T24" s="63"/>
      <c r="U24" s="66"/>
    </row>
    <row r="25" spans="1:21" s="62" customFormat="1" ht="15" customHeight="1">
      <c r="A25" s="63"/>
      <c r="B25" s="63"/>
      <c r="C25" s="63"/>
      <c r="D25" s="63"/>
      <c r="E25" s="63"/>
      <c r="F25" s="63"/>
      <c r="G25" s="63"/>
      <c r="H25" s="63"/>
      <c r="I25" s="64"/>
      <c r="J25" s="64"/>
      <c r="K25" s="64"/>
      <c r="L25" s="64"/>
      <c r="M25" s="64"/>
      <c r="N25" s="65"/>
      <c r="O25" s="65"/>
      <c r="P25" s="65"/>
      <c r="Q25" s="65"/>
      <c r="R25" s="65"/>
      <c r="S25" s="65"/>
      <c r="T25" s="63"/>
      <c r="U25" s="66"/>
    </row>
    <row r="26" spans="1:21" s="62" customFormat="1" ht="15" customHeight="1">
      <c r="A26" s="63"/>
      <c r="B26" s="63"/>
      <c r="C26" s="63"/>
      <c r="D26" s="63"/>
      <c r="E26" s="63"/>
      <c r="F26" s="63"/>
      <c r="G26" s="63"/>
      <c r="H26" s="63"/>
      <c r="I26" s="64"/>
      <c r="J26" s="64"/>
      <c r="K26" s="64"/>
      <c r="L26" s="64"/>
      <c r="M26" s="64"/>
      <c r="N26" s="65"/>
      <c r="O26" s="65"/>
      <c r="P26" s="65"/>
      <c r="Q26" s="65"/>
      <c r="R26" s="65"/>
      <c r="S26" s="65"/>
      <c r="T26" s="63"/>
      <c r="U26" s="66"/>
    </row>
    <row r="27" spans="1:21" s="62" customFormat="1" ht="15" customHeight="1">
      <c r="A27" s="63"/>
      <c r="B27" s="63"/>
      <c r="C27" s="63"/>
      <c r="D27" s="63"/>
      <c r="E27" s="63"/>
      <c r="F27" s="63"/>
      <c r="G27" s="63"/>
      <c r="H27" s="63"/>
      <c r="I27" s="64"/>
      <c r="J27" s="64"/>
      <c r="K27" s="64"/>
      <c r="L27" s="64"/>
      <c r="M27" s="64"/>
      <c r="N27" s="65"/>
      <c r="O27" s="65"/>
      <c r="P27" s="65"/>
      <c r="Q27" s="65"/>
      <c r="R27" s="65"/>
      <c r="S27" s="65"/>
      <c r="T27" s="63"/>
      <c r="U27" s="66"/>
    </row>
    <row r="28" spans="1:21" s="62" customFormat="1" ht="15" customHeight="1">
      <c r="A28" s="63"/>
      <c r="B28" s="63"/>
      <c r="C28" s="63"/>
      <c r="D28" s="63"/>
      <c r="E28" s="63"/>
      <c r="F28" s="63"/>
      <c r="G28" s="63"/>
      <c r="H28" s="63"/>
      <c r="I28" s="64"/>
      <c r="J28" s="64"/>
      <c r="K28" s="64"/>
      <c r="L28" s="64"/>
      <c r="M28" s="64"/>
      <c r="N28" s="65"/>
      <c r="O28" s="65"/>
      <c r="P28" s="65"/>
      <c r="Q28" s="65"/>
      <c r="R28" s="65"/>
      <c r="S28" s="65"/>
      <c r="T28" s="63"/>
      <c r="U28" s="66"/>
    </row>
    <row r="29" spans="1:21" s="62" customFormat="1" ht="15" customHeight="1">
      <c r="A29" s="63"/>
      <c r="B29" s="63"/>
      <c r="C29" s="63"/>
      <c r="D29" s="63"/>
      <c r="E29" s="63"/>
      <c r="F29" s="63"/>
      <c r="G29" s="63"/>
      <c r="H29" s="63"/>
      <c r="I29" s="64"/>
      <c r="J29" s="64"/>
      <c r="K29" s="64"/>
      <c r="L29" s="64"/>
      <c r="M29" s="64"/>
      <c r="N29" s="65"/>
      <c r="O29" s="65"/>
      <c r="P29" s="65"/>
      <c r="Q29" s="65"/>
      <c r="R29" s="65"/>
      <c r="S29" s="65"/>
      <c r="T29" s="63"/>
      <c r="U29" s="66"/>
    </row>
    <row r="30" spans="1:21" s="62" customFormat="1" ht="15" customHeight="1">
      <c r="A30" s="63"/>
      <c r="B30" s="63"/>
      <c r="C30" s="63"/>
      <c r="D30" s="63"/>
      <c r="E30" s="63"/>
      <c r="F30" s="63"/>
      <c r="G30" s="63"/>
      <c r="H30" s="63"/>
      <c r="I30" s="64"/>
      <c r="J30" s="64"/>
      <c r="K30" s="64"/>
      <c r="L30" s="64"/>
      <c r="M30" s="64"/>
      <c r="N30" s="65"/>
      <c r="O30" s="65"/>
      <c r="P30" s="65"/>
      <c r="Q30" s="65"/>
      <c r="R30" s="65"/>
      <c r="S30" s="65"/>
      <c r="T30" s="63"/>
      <c r="U30" s="66"/>
    </row>
    <row r="31" spans="1:21" s="62" customFormat="1" ht="15" customHeight="1">
      <c r="A31" s="63"/>
      <c r="B31" s="63"/>
      <c r="C31" s="63"/>
      <c r="D31" s="63"/>
      <c r="E31" s="63"/>
      <c r="F31" s="61"/>
      <c r="G31" s="63"/>
      <c r="H31" s="63"/>
      <c r="I31" s="64"/>
      <c r="J31" s="64"/>
      <c r="K31" s="64"/>
      <c r="L31" s="64"/>
      <c r="M31" s="64"/>
      <c r="N31" s="65"/>
      <c r="O31" s="65"/>
      <c r="P31" s="65"/>
      <c r="Q31" s="65"/>
      <c r="R31" s="65"/>
      <c r="S31" s="65"/>
      <c r="T31" s="63"/>
      <c r="U31" s="66"/>
    </row>
    <row r="32" spans="1:21" s="62" customFormat="1" ht="15" customHeight="1">
      <c r="A32" s="63"/>
      <c r="B32" s="63"/>
      <c r="C32" s="63"/>
      <c r="D32" s="63"/>
      <c r="E32" s="63"/>
      <c r="F32" s="63"/>
      <c r="G32" s="63"/>
      <c r="H32" s="63"/>
      <c r="I32" s="64"/>
      <c r="J32" s="64"/>
      <c r="K32" s="64"/>
      <c r="L32" s="64"/>
      <c r="M32" s="64"/>
      <c r="N32" s="65"/>
      <c r="O32" s="65"/>
      <c r="P32" s="65"/>
      <c r="Q32" s="65"/>
      <c r="R32" s="65"/>
      <c r="S32" s="65"/>
      <c r="T32" s="63"/>
      <c r="U32" s="66"/>
    </row>
    <row r="33" spans="1:21" s="62" customFormat="1" ht="15" customHeight="1">
      <c r="A33" s="63"/>
      <c r="B33" s="63"/>
      <c r="C33" s="63"/>
      <c r="D33" s="63"/>
      <c r="E33" s="63"/>
      <c r="F33" s="61" t="s">
        <v>110</v>
      </c>
      <c r="G33" s="63"/>
      <c r="H33" s="63"/>
      <c r="I33" s="64"/>
      <c r="J33" s="64"/>
      <c r="K33" s="64"/>
      <c r="L33" s="64"/>
      <c r="M33" s="64">
        <f>M9</f>
        <v>0</v>
      </c>
      <c r="N33" s="64">
        <f>N9</f>
        <v>0</v>
      </c>
      <c r="O33" s="64">
        <f>O9</f>
        <v>0</v>
      </c>
      <c r="P33" s="64">
        <f>P9</f>
        <v>0</v>
      </c>
      <c r="Q33" s="64">
        <f>Q9</f>
        <v>0</v>
      </c>
      <c r="R33" s="65"/>
      <c r="S33" s="65"/>
      <c r="T33" s="63"/>
      <c r="U33" s="66"/>
    </row>
    <row r="34" spans="1:21" s="62" customFormat="1" ht="15" customHeight="1">
      <c r="A34" s="67"/>
      <c r="B34" s="67"/>
      <c r="C34" s="67"/>
      <c r="D34" s="67"/>
      <c r="E34" s="67"/>
      <c r="F34" s="67"/>
      <c r="G34" s="67"/>
      <c r="H34" s="67"/>
      <c r="I34" s="68"/>
      <c r="J34" s="68"/>
      <c r="K34" s="68"/>
      <c r="L34" s="68"/>
      <c r="M34" s="68"/>
      <c r="N34" s="69"/>
      <c r="O34" s="69"/>
      <c r="P34" s="69"/>
      <c r="Q34" s="69"/>
      <c r="R34" s="69"/>
      <c r="S34" s="69"/>
      <c r="T34" s="67"/>
      <c r="U34" s="70"/>
    </row>
    <row r="35" spans="1:21">
      <c r="A35" s="22"/>
      <c r="B35" s="57"/>
      <c r="C35" s="22"/>
      <c r="D35" s="22"/>
      <c r="F35" s="22"/>
    </row>
    <row r="36" spans="1:21">
      <c r="B36" s="23"/>
      <c r="C36" s="24"/>
      <c r="D36" s="24"/>
      <c r="N36" s="25"/>
      <c r="O36" s="25"/>
    </row>
    <row r="37" spans="1:21">
      <c r="B37" s="26"/>
      <c r="C37" s="26"/>
      <c r="D37" s="26"/>
      <c r="N37" s="27"/>
      <c r="O37"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view="pageLayout" zoomScale="90" zoomScaleNormal="85" zoomScaleSheetLayoutView="115" zoomScalePageLayoutView="90" workbookViewId="0">
      <selection activeCell="G19" sqref="G19"/>
    </sheetView>
  </sheetViews>
  <sheetFormatPr baseColWidth="10" defaultColWidth="11.42578125" defaultRowHeight="13.5"/>
  <cols>
    <col min="1" max="1" width="3.85546875" style="21" customWidth="1"/>
    <col min="2" max="4" width="3.140625" style="21" customWidth="1"/>
    <col min="5" max="5" width="4" style="21" customWidth="1"/>
    <col min="6" max="6" width="29.140625" style="21" customWidth="1"/>
    <col min="7" max="7" width="8" style="21" customWidth="1"/>
    <col min="8" max="10" width="15.85546875" style="21" customWidth="1"/>
    <col min="11" max="11" width="8" style="21" customWidth="1"/>
    <col min="12" max="12" width="8.5703125" style="21" customWidth="1"/>
    <col min="13" max="17" width="15.85546875" style="21" customWidth="1"/>
    <col min="18" max="18" width="8.28515625" style="21" customWidth="1"/>
    <col min="19" max="19" width="9" style="21" bestFit="1" customWidth="1"/>
    <col min="20" max="20" width="8" style="21" customWidth="1"/>
    <col min="21" max="21" width="9" style="21" bestFit="1" customWidth="1"/>
    <col min="22" max="16384" width="11.42578125" style="21"/>
  </cols>
  <sheetData>
    <row r="1" spans="1:21" ht="25.35" customHeight="1">
      <c r="A1" s="511" t="s">
        <v>88</v>
      </c>
      <c r="B1" s="512"/>
      <c r="C1" s="512"/>
      <c r="D1" s="512"/>
      <c r="E1" s="512"/>
      <c r="F1" s="512"/>
      <c r="G1" s="512"/>
      <c r="H1" s="512"/>
      <c r="I1" s="512"/>
      <c r="J1" s="512"/>
      <c r="K1" s="512"/>
      <c r="L1" s="512"/>
      <c r="M1" s="512"/>
      <c r="N1" s="512"/>
      <c r="O1" s="512"/>
      <c r="P1" s="512"/>
      <c r="Q1" s="512"/>
      <c r="R1" s="512"/>
      <c r="S1" s="512"/>
      <c r="T1" s="512"/>
      <c r="U1" s="513"/>
    </row>
    <row r="2" spans="1:21" ht="29.25" customHeight="1">
      <c r="A2" s="514" t="s">
        <v>486</v>
      </c>
      <c r="B2" s="515"/>
      <c r="C2" s="515"/>
      <c r="D2" s="515"/>
      <c r="E2" s="515"/>
      <c r="F2" s="515"/>
      <c r="G2" s="515"/>
      <c r="H2" s="515"/>
      <c r="I2" s="515"/>
      <c r="J2" s="515"/>
      <c r="K2" s="515"/>
      <c r="L2" s="515"/>
      <c r="M2" s="515"/>
      <c r="N2" s="515"/>
      <c r="O2" s="515"/>
      <c r="P2" s="515"/>
      <c r="Q2" s="515"/>
      <c r="R2" s="515"/>
      <c r="S2" s="515"/>
      <c r="T2" s="515"/>
      <c r="U2" s="516"/>
    </row>
    <row r="3" spans="1:21" ht="6" customHeight="1">
      <c r="A3" s="160"/>
      <c r="B3" s="76"/>
      <c r="C3" s="76"/>
      <c r="D3" s="76"/>
      <c r="E3" s="76"/>
      <c r="F3" s="76"/>
      <c r="G3" s="76"/>
      <c r="H3" s="76"/>
      <c r="I3" s="76"/>
      <c r="J3" s="76"/>
      <c r="K3" s="76"/>
      <c r="L3" s="76"/>
      <c r="M3" s="76"/>
      <c r="N3" s="76"/>
      <c r="O3" s="76"/>
      <c r="P3" s="76"/>
      <c r="Q3" s="76"/>
      <c r="R3" s="76"/>
      <c r="S3" s="76"/>
      <c r="T3" s="76"/>
      <c r="U3" s="161"/>
    </row>
    <row r="4" spans="1:21" ht="20.100000000000001" customHeight="1">
      <c r="A4" s="496" t="str">
        <f>Caratula!A13</f>
        <v>Unidad Responsable del Gasto: 02CD02 DELEGACIÓN AZCAPOTZALCO.</v>
      </c>
      <c r="B4" s="520"/>
      <c r="C4" s="520"/>
      <c r="D4" s="520"/>
      <c r="E4" s="520"/>
      <c r="F4" s="520"/>
      <c r="G4" s="520"/>
      <c r="H4" s="520"/>
      <c r="I4" s="520"/>
      <c r="J4" s="520"/>
      <c r="K4" s="520"/>
      <c r="L4" s="520"/>
      <c r="M4" s="520"/>
      <c r="N4" s="520"/>
      <c r="O4" s="520"/>
      <c r="P4" s="520"/>
      <c r="Q4" s="520"/>
      <c r="R4" s="520"/>
      <c r="S4" s="520"/>
      <c r="T4" s="520"/>
      <c r="U4" s="521"/>
    </row>
    <row r="5" spans="1:21" ht="20.100000000000001" customHeight="1">
      <c r="A5" s="522" t="str">
        <f>Caratula!A24</f>
        <v>Período: Enero-Junio 2018.</v>
      </c>
      <c r="B5" s="523"/>
      <c r="C5" s="523"/>
      <c r="D5" s="523"/>
      <c r="E5" s="523"/>
      <c r="F5" s="523"/>
      <c r="G5" s="523"/>
      <c r="H5" s="523"/>
      <c r="I5" s="523"/>
      <c r="J5" s="523"/>
      <c r="K5" s="523"/>
      <c r="L5" s="523"/>
      <c r="M5" s="523"/>
      <c r="N5" s="523"/>
      <c r="O5" s="523"/>
      <c r="P5" s="523"/>
      <c r="Q5" s="523"/>
      <c r="R5" s="523"/>
      <c r="S5" s="523"/>
      <c r="T5" s="523"/>
      <c r="U5" s="524"/>
    </row>
    <row r="6" spans="1:21" ht="15" customHeight="1">
      <c r="A6" s="525" t="s">
        <v>84</v>
      </c>
      <c r="B6" s="517" t="s">
        <v>44</v>
      </c>
      <c r="C6" s="517" t="s">
        <v>42</v>
      </c>
      <c r="D6" s="517" t="s">
        <v>43</v>
      </c>
      <c r="E6" s="517" t="s">
        <v>12</v>
      </c>
      <c r="F6" s="517" t="s">
        <v>13</v>
      </c>
      <c r="G6" s="517" t="s">
        <v>28</v>
      </c>
      <c r="H6" s="124" t="s">
        <v>15</v>
      </c>
      <c r="I6" s="124"/>
      <c r="J6" s="124"/>
      <c r="K6" s="124"/>
      <c r="L6" s="124"/>
      <c r="M6" s="124"/>
      <c r="N6" s="124"/>
      <c r="O6" s="124"/>
      <c r="P6" s="124"/>
      <c r="Q6" s="124"/>
      <c r="R6" s="124"/>
      <c r="S6" s="124"/>
      <c r="T6" s="124"/>
      <c r="U6" s="125"/>
    </row>
    <row r="7" spans="1:21" ht="15" customHeight="1">
      <c r="A7" s="526"/>
      <c r="B7" s="518"/>
      <c r="C7" s="518"/>
      <c r="D7" s="518"/>
      <c r="E7" s="518"/>
      <c r="F7" s="518"/>
      <c r="G7" s="518"/>
      <c r="H7" s="528" t="s">
        <v>14</v>
      </c>
      <c r="I7" s="529"/>
      <c r="J7" s="530"/>
      <c r="K7" s="528" t="s">
        <v>48</v>
      </c>
      <c r="L7" s="530"/>
      <c r="M7" s="528" t="s">
        <v>93</v>
      </c>
      <c r="N7" s="529"/>
      <c r="O7" s="529"/>
      <c r="P7" s="529"/>
      <c r="Q7" s="530"/>
      <c r="R7" s="531" t="s">
        <v>48</v>
      </c>
      <c r="S7" s="532"/>
      <c r="T7" s="532"/>
      <c r="U7" s="533"/>
    </row>
    <row r="8" spans="1:21" ht="40.700000000000003" customHeight="1">
      <c r="A8" s="527"/>
      <c r="B8" s="519"/>
      <c r="C8" s="519"/>
      <c r="D8" s="519"/>
      <c r="E8" s="519"/>
      <c r="F8" s="519"/>
      <c r="G8" s="519"/>
      <c r="H8" s="126" t="s">
        <v>122</v>
      </c>
      <c r="I8" s="126" t="s">
        <v>185</v>
      </c>
      <c r="J8" s="126" t="s">
        <v>47</v>
      </c>
      <c r="K8" s="127" t="s">
        <v>49</v>
      </c>
      <c r="L8" s="127" t="s">
        <v>50</v>
      </c>
      <c r="M8" s="126" t="s">
        <v>118</v>
      </c>
      <c r="N8" s="126" t="s">
        <v>186</v>
      </c>
      <c r="O8" s="126" t="s">
        <v>51</v>
      </c>
      <c r="P8" s="126" t="s">
        <v>52</v>
      </c>
      <c r="Q8" s="126" t="s">
        <v>109</v>
      </c>
      <c r="R8" s="127" t="s">
        <v>111</v>
      </c>
      <c r="S8" s="127" t="s">
        <v>112</v>
      </c>
      <c r="T8" s="127" t="s">
        <v>113</v>
      </c>
      <c r="U8" s="127" t="s">
        <v>114</v>
      </c>
    </row>
    <row r="9" spans="1:21" s="62" customFormat="1" ht="33.75">
      <c r="A9" s="63">
        <v>4</v>
      </c>
      <c r="B9" s="63"/>
      <c r="C9" s="63"/>
      <c r="D9" s="63"/>
      <c r="E9" s="63"/>
      <c r="F9" s="193" t="s">
        <v>291</v>
      </c>
      <c r="G9" s="63"/>
      <c r="H9" s="48"/>
      <c r="I9" s="48"/>
      <c r="J9" s="48"/>
      <c r="K9" s="48"/>
      <c r="L9" s="48"/>
      <c r="M9" s="48">
        <f>M10</f>
        <v>0</v>
      </c>
      <c r="N9" s="48">
        <f t="shared" ref="N9:Q12" si="0">N10</f>
        <v>9407445.540000001</v>
      </c>
      <c r="O9" s="48">
        <f t="shared" si="0"/>
        <v>9407445.5399999991</v>
      </c>
      <c r="P9" s="48">
        <f t="shared" si="0"/>
        <v>9407445.5399999991</v>
      </c>
      <c r="Q9" s="48">
        <f t="shared" si="0"/>
        <v>9407445.5399999991</v>
      </c>
      <c r="R9" s="48"/>
      <c r="S9" s="48"/>
      <c r="T9" s="48"/>
      <c r="U9" s="48"/>
    </row>
    <row r="10" spans="1:21" s="62" customFormat="1" ht="15" customHeight="1">
      <c r="A10" s="63"/>
      <c r="B10" s="63">
        <v>2</v>
      </c>
      <c r="C10" s="63"/>
      <c r="D10" s="63"/>
      <c r="E10" s="63"/>
      <c r="F10" s="193" t="s">
        <v>229</v>
      </c>
      <c r="G10" s="63"/>
      <c r="H10" s="48"/>
      <c r="I10" s="48"/>
      <c r="J10" s="48"/>
      <c r="K10" s="48"/>
      <c r="L10" s="48"/>
      <c r="M10" s="48">
        <f>M11</f>
        <v>0</v>
      </c>
      <c r="N10" s="48">
        <f t="shared" si="0"/>
        <v>9407445.540000001</v>
      </c>
      <c r="O10" s="48">
        <f t="shared" si="0"/>
        <v>9407445.5399999991</v>
      </c>
      <c r="P10" s="48">
        <f t="shared" si="0"/>
        <v>9407445.5399999991</v>
      </c>
      <c r="Q10" s="48">
        <f t="shared" si="0"/>
        <v>9407445.5399999991</v>
      </c>
      <c r="R10" s="48"/>
      <c r="S10" s="48"/>
      <c r="T10" s="48"/>
      <c r="U10" s="48"/>
    </row>
    <row r="11" spans="1:21" s="62" customFormat="1" ht="15" customHeight="1">
      <c r="A11" s="63"/>
      <c r="B11" s="63"/>
      <c r="C11" s="63">
        <v>2</v>
      </c>
      <c r="D11" s="63"/>
      <c r="E11" s="63"/>
      <c r="F11" s="193" t="s">
        <v>292</v>
      </c>
      <c r="G11" s="63"/>
      <c r="H11" s="48"/>
      <c r="I11" s="48"/>
      <c r="J11" s="48"/>
      <c r="K11" s="48"/>
      <c r="L11" s="48"/>
      <c r="M11" s="48">
        <f>M12</f>
        <v>0</v>
      </c>
      <c r="N11" s="48">
        <f t="shared" si="0"/>
        <v>9407445.540000001</v>
      </c>
      <c r="O11" s="48">
        <f t="shared" si="0"/>
        <v>9407445.5399999991</v>
      </c>
      <c r="P11" s="48">
        <f t="shared" si="0"/>
        <v>9407445.5399999991</v>
      </c>
      <c r="Q11" s="48">
        <f t="shared" si="0"/>
        <v>9407445.5399999991</v>
      </c>
      <c r="R11" s="48"/>
      <c r="S11" s="48"/>
      <c r="T11" s="48"/>
      <c r="U11" s="48"/>
    </row>
    <row r="12" spans="1:21" s="62" customFormat="1" ht="11.25">
      <c r="A12" s="63"/>
      <c r="B12" s="63"/>
      <c r="C12" s="63"/>
      <c r="D12" s="63">
        <v>1</v>
      </c>
      <c r="E12" s="63"/>
      <c r="F12" s="193" t="s">
        <v>293</v>
      </c>
      <c r="G12" s="63"/>
      <c r="H12" s="48"/>
      <c r="I12" s="48"/>
      <c r="J12" s="48"/>
      <c r="K12" s="48"/>
      <c r="L12" s="48"/>
      <c r="M12" s="48">
        <f>M13</f>
        <v>0</v>
      </c>
      <c r="N12" s="48">
        <f t="shared" si="0"/>
        <v>9407445.540000001</v>
      </c>
      <c r="O12" s="48">
        <f t="shared" si="0"/>
        <v>9407445.5399999991</v>
      </c>
      <c r="P12" s="48">
        <f t="shared" si="0"/>
        <v>9407445.5399999991</v>
      </c>
      <c r="Q12" s="48">
        <f t="shared" si="0"/>
        <v>9407445.5399999991</v>
      </c>
      <c r="R12" s="48"/>
      <c r="S12" s="48"/>
      <c r="T12" s="48"/>
      <c r="U12" s="48"/>
    </row>
    <row r="13" spans="1:21" s="206" customFormat="1" ht="22.5">
      <c r="A13" s="204"/>
      <c r="B13" s="204"/>
      <c r="C13" s="204"/>
      <c r="D13" s="204"/>
      <c r="E13" s="204">
        <v>213</v>
      </c>
      <c r="F13" s="205" t="s">
        <v>461</v>
      </c>
      <c r="G13" s="204" t="s">
        <v>244</v>
      </c>
      <c r="H13" s="184">
        <v>5</v>
      </c>
      <c r="I13" s="184">
        <v>3</v>
      </c>
      <c r="J13" s="184">
        <v>1</v>
      </c>
      <c r="K13" s="184">
        <f>IFERROR(J13/H13*100,0)</f>
        <v>20</v>
      </c>
      <c r="L13" s="184">
        <f>IFERROR(J13/I13*100,0)</f>
        <v>33.333333333333329</v>
      </c>
      <c r="M13" s="184">
        <v>0</v>
      </c>
      <c r="N13" s="184">
        <v>9407445.540000001</v>
      </c>
      <c r="O13" s="184">
        <v>9407445.5399999991</v>
      </c>
      <c r="P13" s="184">
        <v>9407445.5399999991</v>
      </c>
      <c r="Q13" s="184">
        <v>9407445.5399999991</v>
      </c>
      <c r="R13" s="184">
        <f>IFERROR(O13/M13*100,0)</f>
        <v>0</v>
      </c>
      <c r="S13" s="184">
        <f>IFERROR(O13/N13*100,0)</f>
        <v>99.999999999999972</v>
      </c>
      <c r="T13" s="184">
        <f>IFERROR(P13/M13*100,0)</f>
        <v>0</v>
      </c>
      <c r="U13" s="184">
        <f>IFERROR(P13/N13*100,0)</f>
        <v>99.999999999999972</v>
      </c>
    </row>
    <row r="14" spans="1:21" s="206" customFormat="1" ht="33.75">
      <c r="A14" s="204">
        <v>4</v>
      </c>
      <c r="B14" s="204"/>
      <c r="C14" s="204"/>
      <c r="D14" s="204"/>
      <c r="E14" s="204"/>
      <c r="F14" s="205" t="s">
        <v>291</v>
      </c>
      <c r="G14" s="204"/>
      <c r="H14" s="184"/>
      <c r="I14" s="184"/>
      <c r="J14" s="184"/>
      <c r="K14" s="184"/>
      <c r="L14" s="184"/>
      <c r="M14" s="184">
        <f>M15</f>
        <v>0</v>
      </c>
      <c r="N14" s="184">
        <f t="shared" ref="N14:Q16" si="1">N15</f>
        <v>10384499.99</v>
      </c>
      <c r="O14" s="184">
        <f t="shared" si="1"/>
        <v>10384499.99</v>
      </c>
      <c r="P14" s="184">
        <f t="shared" si="1"/>
        <v>10384499.99</v>
      </c>
      <c r="Q14" s="184">
        <f t="shared" si="1"/>
        <v>10384499.99</v>
      </c>
      <c r="R14" s="184"/>
      <c r="S14" s="184"/>
      <c r="T14" s="184"/>
      <c r="U14" s="184"/>
    </row>
    <row r="15" spans="1:21" s="206" customFormat="1" ht="11.25">
      <c r="A15" s="204"/>
      <c r="B15" s="204">
        <v>2</v>
      </c>
      <c r="C15" s="204"/>
      <c r="D15" s="204"/>
      <c r="E15" s="204"/>
      <c r="F15" s="205" t="s">
        <v>229</v>
      </c>
      <c r="G15" s="204"/>
      <c r="H15" s="184"/>
      <c r="I15" s="184"/>
      <c r="J15" s="184"/>
      <c r="K15" s="184"/>
      <c r="L15" s="184"/>
      <c r="M15" s="184">
        <f>M16</f>
        <v>0</v>
      </c>
      <c r="N15" s="184">
        <f t="shared" si="1"/>
        <v>10384499.99</v>
      </c>
      <c r="O15" s="184">
        <f t="shared" si="1"/>
        <v>10384499.99</v>
      </c>
      <c r="P15" s="184">
        <f t="shared" si="1"/>
        <v>10384499.99</v>
      </c>
      <c r="Q15" s="184">
        <f t="shared" si="1"/>
        <v>10384499.99</v>
      </c>
      <c r="R15" s="184"/>
      <c r="S15" s="184"/>
      <c r="T15" s="184"/>
      <c r="U15" s="184"/>
    </row>
    <row r="16" spans="1:21" s="206" customFormat="1" ht="15" customHeight="1">
      <c r="A16" s="204"/>
      <c r="B16" s="204"/>
      <c r="C16" s="204">
        <v>2</v>
      </c>
      <c r="D16" s="204"/>
      <c r="E16" s="204"/>
      <c r="F16" s="205" t="s">
        <v>292</v>
      </c>
      <c r="G16" s="204"/>
      <c r="H16" s="184"/>
      <c r="I16" s="184"/>
      <c r="J16" s="184"/>
      <c r="K16" s="184"/>
      <c r="L16" s="184"/>
      <c r="M16" s="184">
        <f>M17</f>
        <v>0</v>
      </c>
      <c r="N16" s="184">
        <f t="shared" si="1"/>
        <v>10384499.99</v>
      </c>
      <c r="O16" s="184">
        <f t="shared" si="1"/>
        <v>10384499.99</v>
      </c>
      <c r="P16" s="184">
        <f t="shared" si="1"/>
        <v>10384499.99</v>
      </c>
      <c r="Q16" s="184">
        <f t="shared" si="1"/>
        <v>10384499.99</v>
      </c>
      <c r="R16" s="184"/>
      <c r="S16" s="184"/>
      <c r="T16" s="184"/>
      <c r="U16" s="184"/>
    </row>
    <row r="17" spans="1:21" s="206" customFormat="1" ht="15" customHeight="1">
      <c r="A17" s="204"/>
      <c r="B17" s="204"/>
      <c r="C17" s="204"/>
      <c r="D17" s="204">
        <v>1</v>
      </c>
      <c r="E17" s="204"/>
      <c r="F17" s="205" t="s">
        <v>293</v>
      </c>
      <c r="G17" s="204"/>
      <c r="H17" s="184"/>
      <c r="I17" s="184"/>
      <c r="J17" s="184"/>
      <c r="K17" s="184"/>
      <c r="L17" s="184"/>
      <c r="M17" s="184">
        <f>M18</f>
        <v>0</v>
      </c>
      <c r="N17" s="184">
        <f>N18</f>
        <v>10384499.99</v>
      </c>
      <c r="O17" s="184">
        <f>O18</f>
        <v>10384499.99</v>
      </c>
      <c r="P17" s="184">
        <f>P18</f>
        <v>10384499.99</v>
      </c>
      <c r="Q17" s="184">
        <f>Q18</f>
        <v>10384499.99</v>
      </c>
      <c r="R17" s="184"/>
      <c r="S17" s="184"/>
      <c r="T17" s="184"/>
      <c r="U17" s="184"/>
    </row>
    <row r="18" spans="1:21" s="206" customFormat="1" ht="33.75">
      <c r="A18" s="204"/>
      <c r="B18" s="204"/>
      <c r="C18" s="204"/>
      <c r="D18" s="204"/>
      <c r="E18" s="204">
        <v>218</v>
      </c>
      <c r="F18" s="205" t="s">
        <v>305</v>
      </c>
      <c r="G18" s="204" t="s">
        <v>329</v>
      </c>
      <c r="H18" s="184">
        <v>40000</v>
      </c>
      <c r="I18" s="184">
        <v>15000</v>
      </c>
      <c r="J18" s="184">
        <v>21186.5</v>
      </c>
      <c r="K18" s="184">
        <f>IFERROR(J18/H18*100,0)</f>
        <v>52.966250000000002</v>
      </c>
      <c r="L18" s="184">
        <f>IFERROR(J18/I18*100,0)</f>
        <v>141.24333333333334</v>
      </c>
      <c r="M18" s="184">
        <v>0</v>
      </c>
      <c r="N18" s="184">
        <v>10384499.99</v>
      </c>
      <c r="O18" s="184">
        <v>10384499.99</v>
      </c>
      <c r="P18" s="184">
        <v>10384499.99</v>
      </c>
      <c r="Q18" s="184">
        <v>10384499.99</v>
      </c>
      <c r="R18" s="184">
        <f>IFERROR(O18/M18*100,0)</f>
        <v>0</v>
      </c>
      <c r="S18" s="184">
        <f>IFERROR(O18/N18*100,0)</f>
        <v>100</v>
      </c>
      <c r="T18" s="184">
        <f>IFERROR(P18/M18*100,0)</f>
        <v>0</v>
      </c>
      <c r="U18" s="184">
        <f>IFERROR(P18/N18*100,0)</f>
        <v>100</v>
      </c>
    </row>
    <row r="19" spans="1:21" s="206" customFormat="1" ht="15" customHeight="1">
      <c r="A19" s="204"/>
      <c r="B19" s="204"/>
      <c r="C19" s="204"/>
      <c r="D19" s="204"/>
      <c r="E19" s="204"/>
      <c r="F19" s="205"/>
      <c r="G19" s="204"/>
      <c r="H19" s="184"/>
      <c r="I19" s="184"/>
      <c r="J19" s="184"/>
      <c r="K19" s="184"/>
      <c r="L19" s="184"/>
      <c r="M19" s="184"/>
      <c r="N19" s="184"/>
      <c r="O19" s="184"/>
      <c r="P19" s="184"/>
      <c r="Q19" s="184"/>
      <c r="R19" s="184"/>
      <c r="S19" s="184"/>
      <c r="T19" s="184"/>
      <c r="U19" s="184"/>
    </row>
    <row r="20" spans="1:21" s="206" customFormat="1" ht="15" customHeight="1">
      <c r="A20" s="204"/>
      <c r="B20" s="204"/>
      <c r="C20" s="204"/>
      <c r="D20" s="204"/>
      <c r="E20" s="204"/>
      <c r="F20" s="205"/>
      <c r="G20" s="204"/>
      <c r="H20" s="184"/>
      <c r="I20" s="184"/>
      <c r="J20" s="184"/>
      <c r="K20" s="184"/>
      <c r="L20" s="184"/>
      <c r="M20" s="184"/>
      <c r="N20" s="184"/>
      <c r="O20" s="184"/>
      <c r="P20" s="184"/>
      <c r="Q20" s="184"/>
      <c r="R20" s="184"/>
      <c r="S20" s="184"/>
      <c r="T20" s="184"/>
      <c r="U20" s="184"/>
    </row>
    <row r="21" spans="1:21" s="206" customFormat="1" ht="15" customHeight="1">
      <c r="A21" s="204"/>
      <c r="B21" s="204"/>
      <c r="C21" s="204"/>
      <c r="D21" s="204"/>
      <c r="E21" s="204"/>
      <c r="F21" s="205"/>
      <c r="G21" s="204"/>
      <c r="H21" s="184"/>
      <c r="I21" s="184"/>
      <c r="J21" s="184"/>
      <c r="K21" s="184"/>
      <c r="L21" s="184"/>
      <c r="M21" s="184"/>
      <c r="N21" s="184"/>
      <c r="O21" s="184"/>
      <c r="P21" s="184"/>
      <c r="Q21" s="184"/>
      <c r="R21" s="184"/>
      <c r="S21" s="184"/>
      <c r="T21" s="184"/>
      <c r="U21" s="184"/>
    </row>
    <row r="22" spans="1:21" s="62" customFormat="1" ht="15" customHeight="1">
      <c r="A22" s="63"/>
      <c r="B22" s="63"/>
      <c r="C22" s="63"/>
      <c r="D22" s="63"/>
      <c r="E22" s="63"/>
      <c r="F22" s="193"/>
      <c r="G22" s="63"/>
      <c r="H22" s="48"/>
      <c r="I22" s="48"/>
      <c r="J22" s="48"/>
      <c r="K22" s="48"/>
      <c r="L22" s="48"/>
      <c r="M22" s="48"/>
      <c r="N22" s="48"/>
      <c r="O22" s="48"/>
      <c r="P22" s="48"/>
      <c r="Q22" s="48"/>
      <c r="R22" s="48"/>
      <c r="S22" s="48"/>
      <c r="T22" s="48"/>
      <c r="U22" s="48"/>
    </row>
    <row r="23" spans="1:21" s="62" customFormat="1" ht="15" customHeight="1">
      <c r="A23" s="63"/>
      <c r="B23" s="63"/>
      <c r="C23" s="63"/>
      <c r="D23" s="63"/>
      <c r="E23" s="63"/>
      <c r="F23" s="193"/>
      <c r="G23" s="63"/>
      <c r="H23" s="48"/>
      <c r="I23" s="48"/>
      <c r="J23" s="48"/>
      <c r="K23" s="48"/>
      <c r="L23" s="48"/>
      <c r="M23" s="48"/>
      <c r="N23" s="48"/>
      <c r="O23" s="48"/>
      <c r="P23" s="48"/>
      <c r="Q23" s="48"/>
      <c r="R23" s="48"/>
      <c r="S23" s="48"/>
      <c r="T23" s="48"/>
      <c r="U23" s="48"/>
    </row>
    <row r="24" spans="1:21" s="62" customFormat="1" ht="15" customHeight="1">
      <c r="A24" s="63"/>
      <c r="B24" s="63"/>
      <c r="C24" s="63"/>
      <c r="D24" s="63"/>
      <c r="E24" s="63"/>
      <c r="F24" s="193"/>
      <c r="G24" s="63"/>
      <c r="H24" s="48"/>
      <c r="I24" s="48"/>
      <c r="J24" s="48"/>
      <c r="K24" s="48"/>
      <c r="L24" s="48"/>
      <c r="M24" s="48"/>
      <c r="N24" s="48"/>
      <c r="O24" s="48"/>
      <c r="P24" s="48"/>
      <c r="Q24" s="48"/>
      <c r="R24" s="48"/>
      <c r="S24" s="48"/>
      <c r="T24" s="48"/>
      <c r="U24" s="48"/>
    </row>
    <row r="25" spans="1:21" s="62" customFormat="1" ht="15" customHeight="1">
      <c r="A25" s="63"/>
      <c r="B25" s="63"/>
      <c r="C25" s="63"/>
      <c r="D25" s="63"/>
      <c r="E25" s="63"/>
      <c r="F25" s="193"/>
      <c r="G25" s="63"/>
      <c r="H25" s="48"/>
      <c r="I25" s="48"/>
      <c r="J25" s="48"/>
      <c r="K25" s="48"/>
      <c r="L25" s="48"/>
      <c r="M25" s="48"/>
      <c r="N25" s="48"/>
      <c r="O25" s="48"/>
      <c r="P25" s="48"/>
      <c r="Q25" s="48"/>
      <c r="R25" s="48"/>
      <c r="S25" s="48"/>
      <c r="T25" s="48"/>
      <c r="U25" s="48"/>
    </row>
    <row r="26" spans="1:21" s="62" customFormat="1" ht="15" customHeight="1">
      <c r="A26" s="63"/>
      <c r="B26" s="63"/>
      <c r="C26" s="63"/>
      <c r="D26" s="63"/>
      <c r="E26" s="63"/>
      <c r="F26" s="193"/>
      <c r="G26" s="63"/>
      <c r="H26" s="48"/>
      <c r="I26" s="48"/>
      <c r="J26" s="48"/>
      <c r="K26" s="48"/>
      <c r="L26" s="48"/>
      <c r="M26" s="48"/>
      <c r="N26" s="48"/>
      <c r="O26" s="48"/>
      <c r="P26" s="48"/>
      <c r="Q26" s="48"/>
      <c r="R26" s="48"/>
      <c r="S26" s="48"/>
      <c r="T26" s="48"/>
      <c r="U26" s="48"/>
    </row>
    <row r="27" spans="1:21" s="62" customFormat="1" ht="15" customHeight="1">
      <c r="A27" s="63"/>
      <c r="B27" s="63"/>
      <c r="C27" s="63"/>
      <c r="D27" s="63"/>
      <c r="E27" s="63"/>
      <c r="F27" s="193"/>
      <c r="G27" s="63"/>
      <c r="H27" s="48"/>
      <c r="I27" s="48"/>
      <c r="J27" s="48"/>
      <c r="K27" s="48"/>
      <c r="L27" s="48"/>
      <c r="M27" s="48"/>
      <c r="N27" s="48"/>
      <c r="O27" s="48"/>
      <c r="P27" s="48"/>
      <c r="Q27" s="48"/>
      <c r="R27" s="48"/>
      <c r="S27" s="48"/>
      <c r="T27" s="48"/>
      <c r="U27" s="48"/>
    </row>
    <row r="28" spans="1:21" s="62" customFormat="1" ht="15" customHeight="1">
      <c r="A28" s="63"/>
      <c r="B28" s="63"/>
      <c r="C28" s="63"/>
      <c r="D28" s="63"/>
      <c r="E28" s="63"/>
      <c r="F28" s="193"/>
      <c r="G28" s="63"/>
      <c r="H28" s="48"/>
      <c r="I28" s="48"/>
      <c r="J28" s="48"/>
      <c r="K28" s="48"/>
      <c r="L28" s="48"/>
      <c r="M28" s="48"/>
      <c r="N28" s="48"/>
      <c r="O28" s="48"/>
      <c r="P28" s="48"/>
      <c r="Q28" s="48"/>
      <c r="R28" s="48"/>
      <c r="S28" s="48"/>
      <c r="T28" s="48"/>
      <c r="U28" s="48"/>
    </row>
    <row r="29" spans="1:21" s="62" customFormat="1" ht="15" customHeight="1">
      <c r="A29" s="63"/>
      <c r="B29" s="63"/>
      <c r="C29" s="63"/>
      <c r="D29" s="63"/>
      <c r="E29" s="63"/>
      <c r="F29" s="193"/>
      <c r="G29" s="63"/>
      <c r="H29" s="48"/>
      <c r="I29" s="48"/>
      <c r="J29" s="48"/>
      <c r="K29" s="48"/>
      <c r="L29" s="48"/>
      <c r="M29" s="48"/>
      <c r="N29" s="48"/>
      <c r="O29" s="48"/>
      <c r="P29" s="48"/>
      <c r="Q29" s="48"/>
      <c r="R29" s="48"/>
      <c r="S29" s="48"/>
      <c r="T29" s="48"/>
      <c r="U29" s="48"/>
    </row>
    <row r="30" spans="1:21" s="62" customFormat="1" ht="15" customHeight="1">
      <c r="A30" s="63"/>
      <c r="B30" s="63"/>
      <c r="C30" s="63"/>
      <c r="D30" s="63"/>
      <c r="E30" s="63"/>
      <c r="F30" s="193"/>
      <c r="G30" s="63"/>
      <c r="H30" s="48"/>
      <c r="I30" s="48"/>
      <c r="J30" s="48"/>
      <c r="K30" s="48"/>
      <c r="L30" s="48"/>
      <c r="M30" s="48"/>
      <c r="N30" s="48"/>
      <c r="O30" s="48"/>
      <c r="P30" s="48"/>
      <c r="Q30" s="48"/>
      <c r="R30" s="48"/>
      <c r="S30" s="48"/>
      <c r="T30" s="48"/>
      <c r="U30" s="48"/>
    </row>
    <row r="31" spans="1:21" s="62" customFormat="1" ht="15" customHeight="1">
      <c r="A31" s="63"/>
      <c r="B31" s="63"/>
      <c r="C31" s="63"/>
      <c r="D31" s="63"/>
      <c r="E31" s="63"/>
      <c r="F31" s="194"/>
      <c r="G31" s="63"/>
      <c r="H31" s="48"/>
      <c r="I31" s="48"/>
      <c r="J31" s="48"/>
      <c r="K31" s="48"/>
      <c r="L31" s="48"/>
      <c r="M31" s="48"/>
      <c r="N31" s="48"/>
      <c r="O31" s="48"/>
      <c r="P31" s="48"/>
      <c r="Q31" s="48"/>
      <c r="R31" s="48"/>
      <c r="S31" s="48"/>
      <c r="T31" s="48"/>
      <c r="U31" s="48"/>
    </row>
    <row r="32" spans="1:21" s="62" customFormat="1" ht="15" customHeight="1">
      <c r="A32" s="63"/>
      <c r="B32" s="63"/>
      <c r="C32" s="63"/>
      <c r="D32" s="63"/>
      <c r="E32" s="63"/>
      <c r="F32" s="193"/>
      <c r="G32" s="63"/>
      <c r="H32" s="48"/>
      <c r="I32" s="48"/>
      <c r="J32" s="48"/>
      <c r="K32" s="48"/>
      <c r="L32" s="48"/>
      <c r="M32" s="48"/>
      <c r="N32" s="48"/>
      <c r="O32" s="48"/>
      <c r="P32" s="48"/>
      <c r="Q32" s="48"/>
      <c r="R32" s="48"/>
      <c r="S32" s="48"/>
      <c r="T32" s="48"/>
      <c r="U32" s="48"/>
    </row>
    <row r="33" spans="1:21" s="62" customFormat="1" ht="15" customHeight="1">
      <c r="A33" s="63"/>
      <c r="B33" s="63"/>
      <c r="C33" s="63"/>
      <c r="D33" s="63"/>
      <c r="E33" s="63"/>
      <c r="F33" s="61" t="s">
        <v>110</v>
      </c>
      <c r="G33" s="63"/>
      <c r="H33" s="48"/>
      <c r="I33" s="48"/>
      <c r="J33" s="48"/>
      <c r="K33" s="48"/>
      <c r="L33" s="48"/>
      <c r="M33" s="48">
        <f>M9+M14</f>
        <v>0</v>
      </c>
      <c r="N33" s="48">
        <f>N9+N14</f>
        <v>19791945.530000001</v>
      </c>
      <c r="O33" s="48">
        <f>O9+O14</f>
        <v>19791945.530000001</v>
      </c>
      <c r="P33" s="48">
        <f>P9+P14</f>
        <v>19791945.530000001</v>
      </c>
      <c r="Q33" s="48">
        <f>Q9+Q14</f>
        <v>19791945.530000001</v>
      </c>
      <c r="R33" s="48"/>
      <c r="S33" s="48"/>
      <c r="T33" s="48"/>
      <c r="U33" s="48"/>
    </row>
    <row r="34" spans="1:21" s="62" customFormat="1" ht="15" customHeight="1">
      <c r="A34" s="67"/>
      <c r="B34" s="67"/>
      <c r="C34" s="67"/>
      <c r="D34" s="67"/>
      <c r="E34" s="67"/>
      <c r="F34" s="67"/>
      <c r="G34" s="67"/>
      <c r="H34" s="49"/>
      <c r="I34" s="49"/>
      <c r="J34" s="49"/>
      <c r="K34" s="49"/>
      <c r="L34" s="49"/>
      <c r="M34" s="49"/>
      <c r="N34" s="49"/>
      <c r="O34" s="49"/>
      <c r="P34" s="49"/>
      <c r="Q34" s="49"/>
      <c r="R34" s="49"/>
      <c r="S34" s="49"/>
      <c r="T34" s="49"/>
      <c r="U34" s="49"/>
    </row>
    <row r="35" spans="1:21">
      <c r="A35" s="22"/>
      <c r="B35" s="57"/>
      <c r="C35" s="22"/>
      <c r="D35" s="22"/>
      <c r="F35" s="22"/>
    </row>
    <row r="36" spans="1:21">
      <c r="B36" s="23"/>
      <c r="C36" s="24"/>
      <c r="D36" s="24"/>
      <c r="N36" s="25"/>
      <c r="O36" s="25"/>
    </row>
    <row r="37" spans="1:21">
      <c r="B37" s="26"/>
      <c r="C37" s="26"/>
      <c r="D37" s="26"/>
      <c r="N37" s="27"/>
      <c r="O37" s="27"/>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38</vt:i4>
      </vt:variant>
      <vt:variant>
        <vt:lpstr>Rangos con nombre</vt:lpstr>
      </vt:variant>
      <vt:variant>
        <vt:i4>51</vt:i4>
      </vt:variant>
    </vt:vector>
  </HeadingPairs>
  <TitlesOfParts>
    <vt:vector size="89" baseType="lpstr">
      <vt:lpstr>Caratula</vt:lpstr>
      <vt:lpstr>ECG-1</vt:lpstr>
      <vt:lpstr>ECG-2</vt:lpstr>
      <vt:lpstr>EPC</vt:lpstr>
      <vt:lpstr>APP-1</vt:lpstr>
      <vt:lpstr>APP-2</vt:lpstr>
      <vt:lpstr> APP-3 (15O280)</vt:lpstr>
      <vt:lpstr>APP-3 (25A183)</vt:lpstr>
      <vt:lpstr>APP-3 (25MY75)</vt:lpstr>
      <vt:lpstr>APP-3 (25P180)</vt:lpstr>
      <vt:lpstr>APP-3 (25P280)</vt:lpstr>
      <vt:lpstr>APP-3 (25P680)</vt:lpstr>
      <vt:lpstr>APP-3 (25P683)</vt:lpstr>
      <vt:lpstr>APP-4 (15O280)</vt:lpstr>
      <vt:lpstr>APP-4 (25A183)</vt:lpstr>
      <vt:lpstr>APP-4 (25MY75)</vt:lpstr>
      <vt:lpstr>APP-4 (25P180)</vt:lpstr>
      <vt:lpstr>APP-4 (25P280)</vt:lpstr>
      <vt:lpstr>APP-4 (25P680)</vt:lpstr>
      <vt:lpstr>APP-4 (25P683)</vt:lpstr>
      <vt:lpstr> AR (1)</vt:lpstr>
      <vt:lpstr>AR (2)</vt:lpstr>
      <vt:lpstr>AR (3)</vt:lpstr>
      <vt:lpstr>AR (4)</vt:lpstr>
      <vt:lpstr>AR (5)</vt:lpstr>
      <vt:lpstr>RCR</vt:lpstr>
      <vt:lpstr>PPI</vt:lpstr>
      <vt:lpstr>IAPP</vt:lpstr>
      <vt:lpstr>EAP</vt:lpstr>
      <vt:lpstr>ADS-1</vt:lpstr>
      <vt:lpstr>ADS-2</vt:lpstr>
      <vt:lpstr>SAP</vt:lpstr>
      <vt:lpstr>FIC</vt:lpstr>
      <vt:lpstr>AUR</vt:lpstr>
      <vt:lpstr>PPD</vt:lpstr>
      <vt:lpstr>APR-1</vt:lpstr>
      <vt:lpstr>APR-2</vt:lpstr>
      <vt:lpstr>Formato 6d</vt:lpstr>
      <vt:lpstr>EPC!_Toc256789589</vt:lpstr>
      <vt:lpstr>' APP-3 (15O280)'!Área_de_impresión</vt:lpstr>
      <vt:lpstr>' AR (1)'!Área_de_impresión</vt:lpstr>
      <vt:lpstr>'APP-3 (25A183)'!Área_de_impresión</vt:lpstr>
      <vt:lpstr>'APP-3 (25MY75)'!Área_de_impresión</vt:lpstr>
      <vt:lpstr>'APP-3 (25P180)'!Área_de_impresión</vt:lpstr>
      <vt:lpstr>'APP-3 (25P280)'!Área_de_impresión</vt:lpstr>
      <vt:lpstr>'APP-3 (25P680)'!Área_de_impresión</vt:lpstr>
      <vt:lpstr>'APP-3 (25P683)'!Área_de_impresión</vt:lpstr>
      <vt:lpstr>'AR (2)'!Área_de_impresión</vt:lpstr>
      <vt:lpstr>'AR (3)'!Área_de_impresión</vt:lpstr>
      <vt:lpstr>'AR (4)'!Área_de_impresión</vt:lpstr>
      <vt:lpstr>'AR (5)'!Área_de_impresión</vt:lpstr>
      <vt:lpstr>'Formato 6d'!Área_de_impresión</vt:lpstr>
      <vt:lpstr>IAPP!Área_de_impresión</vt:lpstr>
      <vt:lpstr>PPI!Área_de_impresión</vt:lpstr>
      <vt:lpstr>' APP-3 (15O280)'!Títulos_a_imprimir</vt:lpstr>
      <vt:lpstr>' AR (1)'!Títulos_a_imprimir</vt:lpstr>
      <vt:lpstr>'ADS-1'!Títulos_a_imprimir</vt:lpstr>
      <vt:lpstr>'ADS-2'!Títulos_a_imprimir</vt:lpstr>
      <vt:lpstr>'APP-1'!Títulos_a_imprimir</vt:lpstr>
      <vt:lpstr>'APP-2'!Títulos_a_imprimir</vt:lpstr>
      <vt:lpstr>'APP-3 (25A183)'!Títulos_a_imprimir</vt:lpstr>
      <vt:lpstr>'APP-3 (25MY75)'!Títulos_a_imprimir</vt:lpstr>
      <vt:lpstr>'APP-3 (25P180)'!Títulos_a_imprimir</vt:lpstr>
      <vt:lpstr>'APP-3 (25P280)'!Títulos_a_imprimir</vt:lpstr>
      <vt:lpstr>'APP-3 (25P680)'!Títulos_a_imprimir</vt:lpstr>
      <vt:lpstr>'APP-3 (25P683)'!Títulos_a_imprimir</vt:lpstr>
      <vt:lpstr>'APP-4 (15O280)'!Títulos_a_imprimir</vt:lpstr>
      <vt:lpstr>'APP-4 (25A183)'!Títulos_a_imprimir</vt:lpstr>
      <vt:lpstr>'APP-4 (25MY75)'!Títulos_a_imprimir</vt:lpstr>
      <vt:lpstr>'APP-4 (25P180)'!Títulos_a_imprimir</vt:lpstr>
      <vt:lpstr>'APP-4 (25P280)'!Títulos_a_imprimir</vt:lpstr>
      <vt:lpstr>'APP-4 (25P680)'!Títulos_a_imprimir</vt:lpstr>
      <vt:lpstr>'APP-4 (25P683)'!Títulos_a_imprimir</vt:lpstr>
      <vt:lpstr>'APR-1'!Títulos_a_imprimir</vt:lpstr>
      <vt:lpstr>'APR-2'!Títulos_a_imprimir</vt:lpstr>
      <vt:lpstr>'AR (2)'!Títulos_a_imprimir</vt:lpstr>
      <vt:lpstr>'AR (3)'!Títulos_a_imprimir</vt:lpstr>
      <vt:lpstr>'AR (4)'!Títulos_a_imprimir</vt:lpstr>
      <vt:lpstr>'AR (5)'!Títulos_a_imprimir</vt:lpstr>
      <vt:lpstr>AUR!Títulos_a_imprimir</vt:lpstr>
      <vt:lpstr>EAP!Títulos_a_imprimir</vt:lpstr>
      <vt:lpstr>'ECG-1'!Títulos_a_imprimir</vt:lpstr>
      <vt:lpstr>'ECG-2'!Títulos_a_imprimir</vt:lpstr>
      <vt:lpstr>EPC!Títulos_a_imprimir</vt:lpstr>
      <vt:lpstr>FIC!Títulos_a_imprimir</vt:lpstr>
      <vt:lpstr>IAPP!Títulos_a_imprimir</vt:lpstr>
      <vt:lpstr>PPD!Títulos_a_imprimir</vt:lpstr>
      <vt:lpstr>RCR!Títulos_a_imprimir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PRESUPUESTOS</cp:lastModifiedBy>
  <cp:lastPrinted>2018-07-13T19:39:06Z</cp:lastPrinted>
  <dcterms:created xsi:type="dcterms:W3CDTF">2007-06-29T21:15:18Z</dcterms:created>
  <dcterms:modified xsi:type="dcterms:W3CDTF">2018-07-13T23:45:44Z</dcterms:modified>
</cp:coreProperties>
</file>